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65030\Box\総務部大阪経理課\5_末払関係\でんさいサイト短縮\"/>
    </mc:Choice>
  </mc:AlternateContent>
  <bookViews>
    <workbookView xWindow="-20" yWindow="-20" windowWidth="14520" windowHeight="12230"/>
  </bookViews>
  <sheets>
    <sheet name="入力例（最初にご確認ください）" sheetId="11" r:id="rId1"/>
    <sheet name="入力フォーム" sheetId="9" r:id="rId2"/>
    <sheet name="請求書" sheetId="12" r:id="rId3"/>
  </sheets>
  <definedNames>
    <definedName name="_xlnm._FilterDatabase" localSheetId="1" hidden="1">入力フォーム!$I$17:$I$18</definedName>
    <definedName name="_xlnm._FilterDatabase" localSheetId="0" hidden="1">'入力例（最初にご確認ください）'!$I$16:$I$17</definedName>
    <definedName name="_xlnm.Print_Area" localSheetId="2">請求書!$A$9:$CL$40</definedName>
    <definedName name="_xlnm.Print_Area" localSheetId="1">入力フォーム!$A$1:$AD$46</definedName>
  </definedNames>
  <calcPr calcId="162913" calcOnSave="0"/>
</workbook>
</file>

<file path=xl/calcChain.xml><?xml version="1.0" encoding="utf-8"?>
<calcChain xmlns="http://schemas.openxmlformats.org/spreadsheetml/2006/main">
  <c r="I25" i="9" l="1"/>
  <c r="I21" i="9"/>
  <c r="I20" i="9" s="1"/>
  <c r="I26" i="9" l="1"/>
  <c r="I27" i="9" s="1"/>
  <c r="AJ11" i="12" l="1"/>
  <c r="BB11" i="12" l="1"/>
  <c r="BQ11" i="12"/>
  <c r="BQ9" i="12"/>
  <c r="I31" i="9"/>
  <c r="CC15" i="12" l="1"/>
  <c r="M39" i="12" l="1"/>
  <c r="AA38" i="12"/>
  <c r="Y38" i="12"/>
  <c r="V38" i="12"/>
  <c r="H37" i="12"/>
  <c r="BT34" i="12"/>
  <c r="L33" i="12"/>
  <c r="BQ31" i="12"/>
  <c r="BT29" i="12"/>
  <c r="CE28" i="12"/>
  <c r="CA28" i="12"/>
  <c r="BQ28" i="12"/>
  <c r="BJ28" i="12"/>
  <c r="B28" i="12"/>
  <c r="BQ22" i="12"/>
  <c r="L21" i="12"/>
  <c r="BT20" i="12"/>
  <c r="CE19" i="12"/>
  <c r="CA19" i="12"/>
  <c r="BQ19" i="12"/>
  <c r="BJ19" i="12"/>
  <c r="B18" i="12"/>
  <c r="CE14" i="12"/>
  <c r="BO14" i="12"/>
  <c r="AT14" i="12"/>
  <c r="AF14" i="12"/>
  <c r="L14" i="12"/>
  <c r="B14" i="12"/>
  <c r="I25" i="11"/>
  <c r="I21" i="11"/>
  <c r="I20" i="11" s="1"/>
  <c r="I31" i="11"/>
  <c r="I26" i="11" l="1"/>
  <c r="I27" i="11" s="1"/>
  <c r="H39" i="12"/>
  <c r="B26" i="12" l="1"/>
  <c r="B24" i="12"/>
  <c r="B22" i="12"/>
  <c r="B30" i="12"/>
  <c r="B20" i="12"/>
  <c r="L25" i="12" l="1"/>
  <c r="B34" i="12" l="1"/>
  <c r="B32" i="12" s="1"/>
</calcChain>
</file>

<file path=xl/comments1.xml><?xml version="1.0" encoding="utf-8"?>
<comments xmlns="http://schemas.openxmlformats.org/spreadsheetml/2006/main">
  <authors>
    <author>daisue</author>
    <author>daisue1</author>
  </authors>
  <commentList>
    <comment ref="I4" authorId="0" shapeId="0">
      <text>
        <r>
          <rPr>
            <sz val="9"/>
            <color indexed="81"/>
            <rFont val="ＭＳ Ｐゴシック"/>
            <family val="3"/>
            <charset val="128"/>
          </rPr>
          <t>【取引先コード】
支払通知記載の取引先コード（英数７桁）を入力してください。
※新規取引の場合には別途「取引銀行口座等登録書」
の提出が必要となります。</t>
        </r>
      </text>
    </comment>
    <comment ref="I7" authorId="1" shapeId="0">
      <text>
        <r>
          <rPr>
            <b/>
            <sz val="9"/>
            <color indexed="81"/>
            <rFont val="MS P ゴシック"/>
            <family val="3"/>
            <charset val="128"/>
          </rPr>
          <t>登録番号あり　→Ｔ+１３桁　入力
登録番号なし　→</t>
        </r>
        <r>
          <rPr>
            <b/>
            <sz val="9"/>
            <color indexed="10"/>
            <rFont val="MS P ゴシック"/>
            <family val="3"/>
            <charset val="128"/>
          </rPr>
          <t>免税事業者</t>
        </r>
        <r>
          <rPr>
            <b/>
            <sz val="9"/>
            <color indexed="81"/>
            <rFont val="MS P ゴシック"/>
            <family val="3"/>
            <charset val="128"/>
          </rPr>
          <t>　と入力</t>
        </r>
      </text>
    </comment>
    <comment ref="I18" authorId="0" shapeId="0">
      <text>
        <r>
          <rPr>
            <sz val="9"/>
            <color indexed="81"/>
            <rFont val="ＭＳ Ｐゴシック"/>
            <family val="3"/>
            <charset val="128"/>
          </rPr>
          <t>【消費税率】
ドロップダウンリストより該当する消費税区分を選択してください。
※契約締結日は注文書記載の日付を基準とします。
※税率８％・10％・対象外・非課税の</t>
        </r>
        <r>
          <rPr>
            <u/>
            <sz val="9"/>
            <color indexed="10"/>
            <rFont val="ＭＳ Ｐゴシック"/>
            <family val="3"/>
            <charset val="128"/>
          </rPr>
          <t>各税率ごとに請求書を分けて</t>
        </r>
        <r>
          <rPr>
            <sz val="9"/>
            <color indexed="81"/>
            <rFont val="ＭＳ Ｐゴシック"/>
            <family val="3"/>
            <charset val="128"/>
          </rPr>
          <t>提出してください。</t>
        </r>
      </text>
    </comment>
    <comment ref="I22" authorId="0" shapeId="0">
      <text>
        <r>
          <rPr>
            <sz val="9"/>
            <color indexed="81"/>
            <rFont val="ＭＳ Ｐゴシック"/>
            <family val="3"/>
            <charset val="128"/>
          </rPr>
          <t>【出来高】
一般契約の場合は累計出来高を入力して下さい。
単価・無契約の場合は当月出来高を入力して下さい。</t>
        </r>
      </text>
    </comment>
    <comment ref="I23" authorId="0" shapeId="0">
      <text>
        <r>
          <rPr>
            <sz val="9"/>
            <color indexed="81"/>
            <rFont val="ＭＳ Ｐゴシック"/>
            <family val="3"/>
            <charset val="128"/>
          </rPr>
          <t>【出来高の90％以内】
注文書の保留率に応じて、出来高より
保留額を控除した金額を入力してください。</t>
        </r>
      </text>
    </comment>
    <comment ref="I24" authorId="0" shapeId="0">
      <text>
        <r>
          <rPr>
            <sz val="9"/>
            <color indexed="81"/>
            <rFont val="ＭＳ Ｐゴシック"/>
            <family val="3"/>
            <charset val="128"/>
          </rPr>
          <t>【既収額】
弊社累計支払額(消費税抜き）を入力してください。※支払通知書参照</t>
        </r>
      </text>
    </comment>
    <comment ref="P26" authorId="0" shapeId="0">
      <text>
        <r>
          <rPr>
            <sz val="9"/>
            <color indexed="81"/>
            <rFont val="ＭＳ Ｐゴシック"/>
            <family val="3"/>
            <charset val="128"/>
          </rPr>
          <t xml:space="preserve">【消費税修正】
非課税、対象外項目を含む場合や、端数処理等の理由から、
計算値と差異が出る場合に、修正後の金額を入力して下さい。
</t>
        </r>
        <r>
          <rPr>
            <u/>
            <sz val="9"/>
            <color indexed="10"/>
            <rFont val="ＭＳ Ｐゴシック"/>
            <family val="3"/>
            <charset val="128"/>
          </rPr>
          <t>※調整が不要な場合は空欄としてください。</t>
        </r>
      </text>
    </comment>
  </commentList>
</comments>
</file>

<file path=xl/comments2.xml><?xml version="1.0" encoding="utf-8"?>
<comments xmlns="http://schemas.openxmlformats.org/spreadsheetml/2006/main">
  <authors>
    <author>daisue</author>
    <author>daisue1</author>
  </authors>
  <commentList>
    <comment ref="I4" authorId="0" shapeId="0">
      <text>
        <r>
          <rPr>
            <sz val="9"/>
            <color indexed="81"/>
            <rFont val="ＭＳ Ｐゴシック"/>
            <family val="3"/>
            <charset val="128"/>
          </rPr>
          <t>【取引先コード】
支払通知記載の取引先コード（英数７桁）を入力してください。
※新規取引の場合には別途「取引銀行口座等登録書」
の提出が必要となります。</t>
        </r>
      </text>
    </comment>
    <comment ref="I7" authorId="1" shapeId="0">
      <text>
        <r>
          <rPr>
            <b/>
            <sz val="9"/>
            <color indexed="81"/>
            <rFont val="MS P ゴシック"/>
            <family val="3"/>
            <charset val="128"/>
          </rPr>
          <t>登録番号あり　→Ｔ+１３桁　入力
登録番号なし　→</t>
        </r>
        <r>
          <rPr>
            <b/>
            <sz val="9"/>
            <color indexed="10"/>
            <rFont val="MS P ゴシック"/>
            <family val="3"/>
            <charset val="128"/>
          </rPr>
          <t>免税事業者</t>
        </r>
        <r>
          <rPr>
            <b/>
            <sz val="9"/>
            <color indexed="81"/>
            <rFont val="MS P ゴシック"/>
            <family val="3"/>
            <charset val="128"/>
          </rPr>
          <t>　と入力</t>
        </r>
      </text>
    </comment>
    <comment ref="I14" authorId="0" shapeId="0">
      <text>
        <r>
          <rPr>
            <sz val="9"/>
            <color indexed="81"/>
            <rFont val="ＭＳ Ｐゴシック"/>
            <family val="3"/>
            <charset val="128"/>
          </rPr>
          <t xml:space="preserve">【契約区分】
契約区分（契約・単価契約・無契約）を選択してください。
注文書の発行がない場合は無契約となります。
選択した内容に応じて必要な入力箇所が変わりますので、
</t>
        </r>
        <r>
          <rPr>
            <u/>
            <sz val="9"/>
            <color indexed="10"/>
            <rFont val="ＭＳ Ｐゴシック"/>
            <family val="3"/>
            <charset val="128"/>
          </rPr>
          <t>入力の都度、必ず確認してください。</t>
        </r>
        <r>
          <rPr>
            <sz val="9"/>
            <color indexed="81"/>
            <rFont val="ＭＳ Ｐゴシック"/>
            <family val="3"/>
            <charset val="128"/>
          </rPr>
          <t xml:space="preserve">
※選択後黒塗りとなるセルについては入力不要です</t>
        </r>
      </text>
    </comment>
    <comment ref="I15" authorId="0" shapeId="0">
      <text>
        <r>
          <rPr>
            <sz val="9"/>
            <color indexed="81"/>
            <rFont val="ＭＳ Ｐゴシック"/>
            <family val="3"/>
            <charset val="128"/>
          </rPr>
          <t>【注文番号】
注文書記載の注文番号
（数字８桁、ハイフン以下不要）
を入力してください。</t>
        </r>
      </text>
    </comment>
    <comment ref="I18" authorId="0" shapeId="0">
      <text>
        <r>
          <rPr>
            <sz val="9"/>
            <color indexed="81"/>
            <rFont val="ＭＳ Ｐゴシック"/>
            <family val="3"/>
            <charset val="128"/>
          </rPr>
          <t>【消費税率】
ドロップダウンリストより該当する消費税区分を選択してください。
※契約締結日は注文書記載の日付を基準とします。
※税率８％・10％・対象外・非課税の</t>
        </r>
        <r>
          <rPr>
            <u/>
            <sz val="9"/>
            <color indexed="10"/>
            <rFont val="ＭＳ Ｐゴシック"/>
            <family val="3"/>
            <charset val="128"/>
          </rPr>
          <t>各税率ごとに請求書を分けて</t>
        </r>
        <r>
          <rPr>
            <sz val="9"/>
            <color indexed="81"/>
            <rFont val="ＭＳ Ｐゴシック"/>
            <family val="3"/>
            <charset val="128"/>
          </rPr>
          <t>提出してください。</t>
        </r>
      </text>
    </comment>
    <comment ref="I22" authorId="0" shapeId="0">
      <text>
        <r>
          <rPr>
            <sz val="9"/>
            <color indexed="81"/>
            <rFont val="ＭＳ Ｐゴシック"/>
            <family val="3"/>
            <charset val="128"/>
          </rPr>
          <t>【出来高】
一般契約の場合は累計出来高を入力して下さい。
単価・無契約の場合は当月出来高を入力して下さい。</t>
        </r>
      </text>
    </comment>
    <comment ref="I23" authorId="0" shapeId="0">
      <text>
        <r>
          <rPr>
            <sz val="9"/>
            <color indexed="81"/>
            <rFont val="ＭＳ Ｐゴシック"/>
            <family val="3"/>
            <charset val="128"/>
          </rPr>
          <t>【出来高の90％以内】
注文書の保留率に応じて、出来高より
保留額を控除した金額を入力してください。</t>
        </r>
      </text>
    </comment>
    <comment ref="I24" authorId="0" shapeId="0">
      <text>
        <r>
          <rPr>
            <sz val="9"/>
            <color indexed="81"/>
            <rFont val="ＭＳ Ｐゴシック"/>
            <family val="3"/>
            <charset val="128"/>
          </rPr>
          <t>【既収額】
弊社累計支払額(消費税抜き）を入力してください。※支払通知書参照</t>
        </r>
      </text>
    </comment>
    <comment ref="P26" authorId="0" shapeId="0">
      <text>
        <r>
          <rPr>
            <sz val="9"/>
            <color indexed="81"/>
            <rFont val="ＭＳ Ｐゴシック"/>
            <family val="3"/>
            <charset val="128"/>
          </rPr>
          <t xml:space="preserve">【消費税修正】
非課税、対象外項目を含む場合や、端数処理等の理由から、
計算値と差異が出る場合に、修正後の金額を入力して下さい。
</t>
        </r>
        <r>
          <rPr>
            <u/>
            <sz val="9"/>
            <color indexed="10"/>
            <rFont val="ＭＳ Ｐゴシック"/>
            <family val="3"/>
            <charset val="128"/>
          </rPr>
          <t>※調整が不要な場合は空欄としてください。</t>
        </r>
      </text>
    </comment>
  </commentList>
</comments>
</file>

<file path=xl/sharedStrings.xml><?xml version="1.0" encoding="utf-8"?>
<sst xmlns="http://schemas.openxmlformats.org/spreadsheetml/2006/main" count="183" uniqueCount="118">
  <si>
    <r>
      <rPr>
        <sz val="14"/>
        <color theme="1"/>
        <rFont val="ＭＳ Ｐゴシック"/>
        <family val="3"/>
        <charset val="128"/>
      </rPr>
      <t>大末建設株式会社　</t>
    </r>
    <r>
      <rPr>
        <sz val="10"/>
        <color theme="1"/>
        <rFont val="ＭＳ Ｐゴシック"/>
        <family val="3"/>
        <charset val="128"/>
      </rPr>
      <t>御中</t>
    </r>
    <rPh sb="0" eb="2">
      <t>ダイスエ</t>
    </rPh>
    <rPh sb="2" eb="4">
      <t>ケンセツ</t>
    </rPh>
    <rPh sb="4" eb="8">
      <t>カブシキガイシャ</t>
    </rPh>
    <rPh sb="9" eb="11">
      <t>オンチュウ</t>
    </rPh>
    <phoneticPr fontId="1"/>
  </si>
  <si>
    <r>
      <rPr>
        <sz val="11"/>
        <color theme="1"/>
        <rFont val="ＭＳ Ｐゴシック"/>
        <family val="3"/>
        <charset val="128"/>
      </rPr>
      <t>（請求者）</t>
    </r>
    <rPh sb="1" eb="4">
      <t>セイキュウシャ</t>
    </rPh>
    <phoneticPr fontId="1"/>
  </si>
  <si>
    <r>
      <rPr>
        <sz val="11"/>
        <color theme="1"/>
        <rFont val="ＭＳ Ｐゴシック"/>
        <family val="3"/>
        <charset val="128"/>
      </rPr>
      <t>住所</t>
    </r>
    <rPh sb="0" eb="2">
      <t>ジュウショ</t>
    </rPh>
    <phoneticPr fontId="1"/>
  </si>
  <si>
    <r>
      <rPr>
        <sz val="11"/>
        <color theme="1"/>
        <rFont val="ＭＳ Ｐゴシック"/>
        <family val="3"/>
        <charset val="128"/>
      </rPr>
      <t>社名</t>
    </r>
    <rPh sb="0" eb="2">
      <t>シャメイ</t>
    </rPh>
    <phoneticPr fontId="1"/>
  </si>
  <si>
    <r>
      <rPr>
        <sz val="11"/>
        <color theme="1"/>
        <rFont val="ＭＳ Ｐゴシック"/>
        <family val="3"/>
        <charset val="128"/>
      </rPr>
      <t>作業所コード</t>
    </r>
    <rPh sb="0" eb="2">
      <t>サギョウ</t>
    </rPh>
    <rPh sb="2" eb="3">
      <t>ショ</t>
    </rPh>
    <phoneticPr fontId="1"/>
  </si>
  <si>
    <r>
      <rPr>
        <sz val="11"/>
        <color theme="1"/>
        <rFont val="ＭＳ Ｐゴシック"/>
        <family val="3"/>
        <charset val="128"/>
      </rPr>
      <t>注文番号</t>
    </r>
    <rPh sb="0" eb="2">
      <t>チュウモン</t>
    </rPh>
    <rPh sb="2" eb="4">
      <t>バンゴウ</t>
    </rPh>
    <phoneticPr fontId="1"/>
  </si>
  <si>
    <r>
      <rPr>
        <sz val="11"/>
        <color theme="1"/>
        <rFont val="ＭＳ Ｐゴシック"/>
        <family val="3"/>
        <charset val="128"/>
      </rPr>
      <t>取引先コード</t>
    </r>
    <rPh sb="0" eb="2">
      <t>トリヒキ</t>
    </rPh>
    <rPh sb="2" eb="3">
      <t>サキ</t>
    </rPh>
    <phoneticPr fontId="1"/>
  </si>
  <si>
    <r>
      <rPr>
        <sz val="11"/>
        <color theme="1"/>
        <rFont val="ＭＳ Ｐゴシック"/>
        <family val="3"/>
        <charset val="128"/>
      </rPr>
      <t>・振込銀行口座</t>
    </r>
    <rPh sb="1" eb="3">
      <t>フリコミ</t>
    </rPh>
    <rPh sb="3" eb="5">
      <t>ギンコウ</t>
    </rPh>
    <rPh sb="5" eb="7">
      <t>コウザ</t>
    </rPh>
    <phoneticPr fontId="1"/>
  </si>
  <si>
    <r>
      <rPr>
        <sz val="11"/>
        <color theme="1"/>
        <rFont val="ＭＳ Ｐゴシック"/>
        <family val="3"/>
        <charset val="128"/>
      </rPr>
      <t>金額</t>
    </r>
    <rPh sb="0" eb="2">
      <t>キンガク</t>
    </rPh>
    <phoneticPr fontId="1"/>
  </si>
  <si>
    <r>
      <rPr>
        <sz val="11"/>
        <color theme="1"/>
        <rFont val="ＭＳ Ｐゴシック"/>
        <family val="3"/>
        <charset val="128"/>
      </rPr>
      <t>摘要</t>
    </r>
    <rPh sb="0" eb="2">
      <t>テキヨウ</t>
    </rPh>
    <phoneticPr fontId="1"/>
  </si>
  <si>
    <r>
      <rPr>
        <sz val="11"/>
        <color theme="1"/>
        <rFont val="ＭＳ Ｐゴシック"/>
        <family val="3"/>
        <charset val="128"/>
      </rPr>
      <t>原価科目コード</t>
    </r>
    <rPh sb="0" eb="2">
      <t>ゲンカ</t>
    </rPh>
    <rPh sb="2" eb="4">
      <t>カモク</t>
    </rPh>
    <phoneticPr fontId="1"/>
  </si>
  <si>
    <r>
      <rPr>
        <sz val="8"/>
        <color theme="1"/>
        <rFont val="ＭＳ Ｐゴシック"/>
        <family val="3"/>
        <charset val="128"/>
      </rPr>
      <t xml:space="preserve">契約額
</t>
    </r>
    <r>
      <rPr>
        <sz val="8"/>
        <color theme="1"/>
        <rFont val="Arial"/>
        <family val="2"/>
      </rPr>
      <t>(</t>
    </r>
    <r>
      <rPr>
        <sz val="8"/>
        <color theme="1"/>
        <rFont val="ＭＳ Ｐゴシック"/>
        <family val="3"/>
        <charset val="128"/>
      </rPr>
      <t>税込）</t>
    </r>
    <rPh sb="0" eb="2">
      <t>ケイヤク</t>
    </rPh>
    <rPh sb="2" eb="3">
      <t>ガク</t>
    </rPh>
    <rPh sb="5" eb="7">
      <t>ゼイコ</t>
    </rPh>
    <phoneticPr fontId="1"/>
  </si>
  <si>
    <r>
      <rPr>
        <sz val="11"/>
        <color theme="1"/>
        <rFont val="ＭＳ Ｐゴシック"/>
        <family val="3"/>
        <charset val="128"/>
      </rPr>
      <t>銀行名</t>
    </r>
    <rPh sb="0" eb="3">
      <t>ギンコウメイ</t>
    </rPh>
    <phoneticPr fontId="1"/>
  </si>
  <si>
    <r>
      <rPr>
        <sz val="11"/>
        <color theme="1"/>
        <rFont val="ＭＳ Ｐゴシック"/>
        <family val="3"/>
        <charset val="128"/>
      </rPr>
      <t>支店名</t>
    </r>
    <rPh sb="0" eb="3">
      <t>シテンメイ</t>
    </rPh>
    <phoneticPr fontId="1"/>
  </si>
  <si>
    <r>
      <rPr>
        <sz val="11"/>
        <color theme="1"/>
        <rFont val="ＭＳ Ｐゴシック"/>
        <family val="3"/>
        <charset val="128"/>
      </rPr>
      <t>口座番号</t>
    </r>
    <rPh sb="0" eb="2">
      <t>コウザ</t>
    </rPh>
    <rPh sb="2" eb="4">
      <t>バンゴウ</t>
    </rPh>
    <phoneticPr fontId="1"/>
  </si>
  <si>
    <r>
      <rPr>
        <sz val="11"/>
        <color theme="1"/>
        <rFont val="ＭＳ Ｐゴシック"/>
        <family val="3"/>
        <charset val="128"/>
      </rPr>
      <t>口座名義</t>
    </r>
    <rPh sb="0" eb="2">
      <t>コウザ</t>
    </rPh>
    <rPh sb="2" eb="4">
      <t>メイギ</t>
    </rPh>
    <phoneticPr fontId="1"/>
  </si>
  <si>
    <r>
      <rPr>
        <sz val="8"/>
        <color theme="1"/>
        <rFont val="ＭＳ Ｐゴシック"/>
        <family val="3"/>
        <charset val="128"/>
      </rPr>
      <t>ﾌﾘｶﾞﾅ</t>
    </r>
    <phoneticPr fontId="1"/>
  </si>
  <si>
    <r>
      <rPr>
        <sz val="11"/>
        <color theme="1"/>
        <rFont val="ＭＳ Ｐゴシック"/>
        <family val="3"/>
        <charset val="128"/>
      </rPr>
      <t>・でんさい口座　</t>
    </r>
    <r>
      <rPr>
        <sz val="9"/>
        <color theme="1"/>
        <rFont val="ＭＳ Ｐゴシック"/>
        <family val="3"/>
        <charset val="128"/>
      </rPr>
      <t>※支払条件にでんさいを含む場合のみ</t>
    </r>
    <rPh sb="5" eb="7">
      <t>コウザ</t>
    </rPh>
    <rPh sb="9" eb="11">
      <t>シハライ</t>
    </rPh>
    <rPh sb="11" eb="13">
      <t>ジョウケン</t>
    </rPh>
    <rPh sb="19" eb="20">
      <t>フク</t>
    </rPh>
    <rPh sb="21" eb="23">
      <t>バアイ</t>
    </rPh>
    <phoneticPr fontId="1"/>
  </si>
  <si>
    <r>
      <rPr>
        <sz val="11"/>
        <color theme="1"/>
        <rFont val="ＭＳ Ｐゴシック"/>
        <family val="3"/>
        <charset val="128"/>
      </rPr>
      <t>でんさい利用者番号</t>
    </r>
    <rPh sb="4" eb="7">
      <t>リヨウシャ</t>
    </rPh>
    <rPh sb="7" eb="9">
      <t>バンゴウ</t>
    </rPh>
    <phoneticPr fontId="1"/>
  </si>
  <si>
    <r>
      <rPr>
        <sz val="9"/>
        <color theme="1"/>
        <rFont val="ＭＳ Ｐゴシック"/>
        <family val="3"/>
        <charset val="128"/>
      </rPr>
      <t>現金</t>
    </r>
    <rPh sb="0" eb="2">
      <t>ゲンキン</t>
    </rPh>
    <phoneticPr fontId="1"/>
  </si>
  <si>
    <r>
      <rPr>
        <sz val="11"/>
        <color theme="1"/>
        <rFont val="ＭＳ Ｐゴシック"/>
        <family val="3"/>
        <charset val="128"/>
      </rPr>
      <t>合計</t>
    </r>
    <rPh sb="0" eb="2">
      <t>ゴウケイ</t>
    </rPh>
    <phoneticPr fontId="1"/>
  </si>
  <si>
    <r>
      <rPr>
        <sz val="24"/>
        <color theme="1"/>
        <rFont val="ＭＳ Ｐゴシック"/>
        <family val="3"/>
        <charset val="128"/>
      </rPr>
      <t>請求書</t>
    </r>
    <rPh sb="0" eb="3">
      <t>セイキュウショ</t>
    </rPh>
    <phoneticPr fontId="1"/>
  </si>
  <si>
    <r>
      <rPr>
        <sz val="11"/>
        <color theme="1"/>
        <rFont val="ＭＳ Ｐゴシック"/>
        <family val="3"/>
        <charset val="128"/>
      </rPr>
      <t>作業所名</t>
    </r>
    <rPh sb="0" eb="2">
      <t>サギョウ</t>
    </rPh>
    <rPh sb="2" eb="3">
      <t>ショ</t>
    </rPh>
    <rPh sb="3" eb="4">
      <t>メイ</t>
    </rPh>
    <phoneticPr fontId="1"/>
  </si>
  <si>
    <r>
      <rPr>
        <sz val="11"/>
        <color theme="1"/>
        <rFont val="ＭＳ Ｐゴシック"/>
        <family val="3"/>
        <charset val="128"/>
      </rPr>
      <t>注文名称</t>
    </r>
    <rPh sb="0" eb="2">
      <t>チュウモン</t>
    </rPh>
    <rPh sb="2" eb="4">
      <t>メイショウ</t>
    </rPh>
    <phoneticPr fontId="1"/>
  </si>
  <si>
    <r>
      <rPr>
        <sz val="8"/>
        <color theme="1"/>
        <rFont val="ＭＳ Ｐゴシック"/>
        <family val="3"/>
        <charset val="128"/>
      </rPr>
      <t xml:space="preserve">出来高の
</t>
    </r>
    <r>
      <rPr>
        <sz val="8"/>
        <color theme="1"/>
        <rFont val="Arial"/>
        <family val="2"/>
      </rPr>
      <t>90</t>
    </r>
    <r>
      <rPr>
        <sz val="8"/>
        <color theme="1"/>
        <rFont val="ＭＳ Ｐゴシック"/>
        <family val="3"/>
        <charset val="128"/>
      </rPr>
      <t>％以内</t>
    </r>
    <rPh sb="0" eb="3">
      <t>デキダカ</t>
    </rPh>
    <rPh sb="8" eb="10">
      <t>イナイ</t>
    </rPh>
    <phoneticPr fontId="1"/>
  </si>
  <si>
    <r>
      <rPr>
        <sz val="8"/>
        <color theme="1"/>
        <rFont val="ＭＳ Ｐゴシック"/>
        <family val="3"/>
        <charset val="128"/>
      </rPr>
      <t>今回支払額</t>
    </r>
    <rPh sb="0" eb="2">
      <t>コンカイ</t>
    </rPh>
    <rPh sb="2" eb="4">
      <t>シハライ</t>
    </rPh>
    <rPh sb="4" eb="5">
      <t>ガク</t>
    </rPh>
    <phoneticPr fontId="1"/>
  </si>
  <si>
    <r>
      <rPr>
        <sz val="8"/>
        <color theme="1"/>
        <rFont val="ＭＳ Ｐゴシック"/>
        <family val="3"/>
        <charset val="128"/>
      </rPr>
      <t>合計支払額</t>
    </r>
    <rPh sb="0" eb="2">
      <t>ゴウケイ</t>
    </rPh>
    <rPh sb="2" eb="4">
      <t>シハライ</t>
    </rPh>
    <rPh sb="4" eb="5">
      <t>ガク</t>
    </rPh>
    <phoneticPr fontId="1"/>
  </si>
  <si>
    <r>
      <rPr>
        <sz val="9"/>
        <color theme="1"/>
        <rFont val="ＭＳ Ｐゴシック"/>
        <family val="3"/>
        <charset val="128"/>
      </rPr>
      <t>金額</t>
    </r>
    <rPh sb="0" eb="2">
      <t>キンガク</t>
    </rPh>
    <phoneticPr fontId="1"/>
  </si>
  <si>
    <r>
      <rPr>
        <sz val="9"/>
        <color theme="1"/>
        <rFont val="ＭＳ Ｐゴシック"/>
        <family val="3"/>
        <charset val="128"/>
      </rPr>
      <t>業者記入</t>
    </r>
    <rPh sb="0" eb="2">
      <t>ギョウシャ</t>
    </rPh>
    <rPh sb="2" eb="4">
      <t>キニュウ</t>
    </rPh>
    <phoneticPr fontId="1"/>
  </si>
  <si>
    <r>
      <rPr>
        <sz val="11"/>
        <color theme="1"/>
        <rFont val="ＭＳ Ｐゴシック"/>
        <family val="3"/>
        <charset val="128"/>
      </rPr>
      <t>以下の通り請求いたします。</t>
    </r>
    <rPh sb="0" eb="2">
      <t>イカ</t>
    </rPh>
    <rPh sb="3" eb="4">
      <t>トオ</t>
    </rPh>
    <rPh sb="5" eb="7">
      <t>セイキュウ</t>
    </rPh>
    <phoneticPr fontId="1"/>
  </si>
  <si>
    <r>
      <rPr>
        <sz val="11"/>
        <color theme="1"/>
        <rFont val="ＭＳ Ｐゴシック"/>
        <family val="3"/>
        <charset val="128"/>
      </rPr>
      <t>請求日：</t>
    </r>
    <rPh sb="0" eb="2">
      <t>セイキュウ</t>
    </rPh>
    <rPh sb="2" eb="3">
      <t>ビ</t>
    </rPh>
    <phoneticPr fontId="1"/>
  </si>
  <si>
    <r>
      <rPr>
        <sz val="11"/>
        <color theme="1"/>
        <rFont val="ＭＳ Ｐゴシック"/>
        <family val="3"/>
        <charset val="128"/>
      </rPr>
      <t>㊞</t>
    </r>
    <phoneticPr fontId="1"/>
  </si>
  <si>
    <r>
      <rPr>
        <sz val="9"/>
        <color theme="1"/>
        <rFont val="ＭＳ Ｐゴシック"/>
        <family val="3"/>
        <charset val="128"/>
      </rPr>
      <t>作業所査定欄</t>
    </r>
    <rPh sb="0" eb="2">
      <t>サギョウ</t>
    </rPh>
    <rPh sb="2" eb="3">
      <t>ショ</t>
    </rPh>
    <rPh sb="3" eb="5">
      <t>サテイ</t>
    </rPh>
    <rPh sb="5" eb="6">
      <t>ラン</t>
    </rPh>
    <phoneticPr fontId="1"/>
  </si>
  <si>
    <r>
      <rPr>
        <sz val="8"/>
        <color theme="1"/>
        <rFont val="ＭＳ Ｐゴシック"/>
        <family val="3"/>
        <charset val="128"/>
      </rPr>
      <t>出来高</t>
    </r>
    <rPh sb="0" eb="3">
      <t>デキダカ</t>
    </rPh>
    <phoneticPr fontId="1"/>
  </si>
  <si>
    <r>
      <rPr>
        <sz val="8"/>
        <color theme="1"/>
        <rFont val="ＭＳ Ｐゴシック"/>
        <family val="3"/>
        <charset val="128"/>
      </rPr>
      <t>既払額</t>
    </r>
    <rPh sb="0" eb="2">
      <t>キバラ</t>
    </rPh>
    <rPh sb="2" eb="3">
      <t>ガク</t>
    </rPh>
    <phoneticPr fontId="1"/>
  </si>
  <si>
    <r>
      <rPr>
        <sz val="8"/>
        <color theme="1"/>
        <rFont val="ＭＳ Ｐゴシック"/>
        <family val="3"/>
        <charset val="128"/>
      </rPr>
      <t>※作業所査定欄未記入の場合は同左とする。</t>
    </r>
    <rPh sb="1" eb="3">
      <t>サギョウ</t>
    </rPh>
    <rPh sb="3" eb="4">
      <t>ショ</t>
    </rPh>
    <rPh sb="4" eb="6">
      <t>サテイ</t>
    </rPh>
    <rPh sb="6" eb="7">
      <t>ラン</t>
    </rPh>
    <rPh sb="7" eb="10">
      <t>ミキニュウ</t>
    </rPh>
    <rPh sb="11" eb="13">
      <t>バアイ</t>
    </rPh>
    <rPh sb="14" eb="16">
      <t>ドウサ</t>
    </rPh>
    <phoneticPr fontId="1"/>
  </si>
  <si>
    <r>
      <rPr>
        <sz val="9"/>
        <color theme="1"/>
        <rFont val="ＭＳ Ｐゴシック"/>
        <family val="3"/>
        <charset val="128"/>
      </rPr>
      <t>％</t>
    </r>
    <phoneticPr fontId="1"/>
  </si>
  <si>
    <r>
      <rPr>
        <sz val="9"/>
        <color theme="1"/>
        <rFont val="ＭＳ Ｐゴシック"/>
        <family val="3"/>
        <charset val="128"/>
      </rPr>
      <t>でんさい</t>
    </r>
    <phoneticPr fontId="1"/>
  </si>
  <si>
    <r>
      <rPr>
        <sz val="10"/>
        <color theme="1"/>
        <rFont val="ＭＳ Ｐゴシック"/>
        <family val="3"/>
        <charset val="128"/>
      </rPr>
      <t>契約区分</t>
    </r>
    <rPh sb="0" eb="2">
      <t>ケイヤク</t>
    </rPh>
    <rPh sb="2" eb="4">
      <t>クブン</t>
    </rPh>
    <phoneticPr fontId="1"/>
  </si>
  <si>
    <t>注文番号</t>
    <rPh sb="0" eb="2">
      <t>チュウモン</t>
    </rPh>
    <rPh sb="2" eb="4">
      <t>バンゴウ</t>
    </rPh>
    <phoneticPr fontId="1"/>
  </si>
  <si>
    <t>　◆請求書入力フォーム</t>
    <rPh sb="2" eb="5">
      <t>セイキュウショ</t>
    </rPh>
    <rPh sb="5" eb="7">
      <t>ニュウリョク</t>
    </rPh>
    <phoneticPr fontId="1"/>
  </si>
  <si>
    <t>銀行名</t>
    <rPh sb="0" eb="3">
      <t>ギンコウメイ</t>
    </rPh>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</si>
  <si>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</si>
  <si>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</si>
  <si>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</si>
  <si>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</si>
  <si>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</si>
  <si>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・振込口座</t>
    <rPh sb="1" eb="3">
      <t>フリコミ</t>
    </rPh>
    <rPh sb="3" eb="5">
      <t>コウザ</t>
    </rPh>
    <phoneticPr fontId="1"/>
  </si>
  <si>
    <t>・でんさい口座</t>
    <rPh sb="5" eb="7">
      <t>コウザ</t>
    </rPh>
    <phoneticPr fontId="1"/>
  </si>
  <si>
    <t>でんさい利用者番号</t>
    <rPh sb="4" eb="7">
      <t>リヨウシャ</t>
    </rPh>
    <rPh sb="7" eb="9">
      <t>バンゴウ</t>
    </rPh>
    <phoneticPr fontId="1"/>
  </si>
  <si>
    <r>
      <rPr>
        <sz val="9"/>
        <color theme="1"/>
        <rFont val="ＭＳ Ｐゴシック"/>
        <family val="3"/>
        <charset val="128"/>
      </rPr>
      <t>・基本情報</t>
    </r>
    <rPh sb="1" eb="3">
      <t>キホン</t>
    </rPh>
    <rPh sb="3" eb="5">
      <t>ジョウホウ</t>
    </rPh>
    <phoneticPr fontId="1"/>
  </si>
  <si>
    <r>
      <rPr>
        <sz val="9"/>
        <color theme="1"/>
        <rFont val="ＭＳ Ｐゴシック"/>
        <family val="3"/>
        <charset val="128"/>
      </rPr>
      <t>取引先コード</t>
    </r>
    <rPh sb="0" eb="2">
      <t>トリヒキ</t>
    </rPh>
    <rPh sb="2" eb="3">
      <t>サキ</t>
    </rPh>
    <phoneticPr fontId="1"/>
  </si>
  <si>
    <r>
      <rPr>
        <sz val="9"/>
        <color theme="1"/>
        <rFont val="ＭＳ Ｐゴシック"/>
        <family val="3"/>
        <charset val="128"/>
      </rPr>
      <t>住所</t>
    </r>
    <rPh sb="0" eb="2">
      <t>ジュウショ</t>
    </rPh>
    <phoneticPr fontId="1"/>
  </si>
  <si>
    <r>
      <rPr>
        <sz val="9"/>
        <color theme="1"/>
        <rFont val="ＭＳ Ｐゴシック"/>
        <family val="3"/>
        <charset val="128"/>
      </rPr>
      <t>社名</t>
    </r>
    <rPh sb="0" eb="2">
      <t>シャメイ</t>
    </rPh>
    <phoneticPr fontId="1"/>
  </si>
  <si>
    <r>
      <rPr>
        <sz val="9"/>
        <color theme="1"/>
        <rFont val="ＭＳ Ｐゴシック"/>
        <family val="3"/>
        <charset val="128"/>
      </rPr>
      <t>・請求内容</t>
    </r>
    <rPh sb="1" eb="3">
      <t>セイキュウ</t>
    </rPh>
    <rPh sb="3" eb="5">
      <t>ナイヨウ</t>
    </rPh>
    <phoneticPr fontId="1"/>
  </si>
  <si>
    <r>
      <rPr>
        <sz val="9"/>
        <color theme="1"/>
        <rFont val="ＭＳ Ｐゴシック"/>
        <family val="3"/>
        <charset val="128"/>
      </rPr>
      <t>請求日</t>
    </r>
    <rPh sb="0" eb="3">
      <t>セイキュウビ</t>
    </rPh>
    <phoneticPr fontId="1"/>
  </si>
  <si>
    <r>
      <rPr>
        <sz val="9"/>
        <color theme="1"/>
        <rFont val="ＭＳ Ｐゴシック"/>
        <family val="3"/>
        <charset val="128"/>
      </rPr>
      <t>作業所コード</t>
    </r>
    <rPh sb="0" eb="3">
      <t>サギョウショ</t>
    </rPh>
    <phoneticPr fontId="1"/>
  </si>
  <si>
    <r>
      <rPr>
        <sz val="9"/>
        <color theme="1"/>
        <rFont val="ＭＳ Ｐゴシック"/>
        <family val="3"/>
        <charset val="128"/>
      </rPr>
      <t>作業所名</t>
    </r>
    <rPh sb="0" eb="2">
      <t>サギョウ</t>
    </rPh>
    <rPh sb="2" eb="3">
      <t>ショ</t>
    </rPh>
    <rPh sb="3" eb="4">
      <t>メイ</t>
    </rPh>
    <phoneticPr fontId="1"/>
  </si>
  <si>
    <r>
      <rPr>
        <sz val="9"/>
        <color theme="1"/>
        <rFont val="ＭＳ Ｐゴシック"/>
        <family val="3"/>
        <charset val="128"/>
      </rPr>
      <t>契約区分</t>
    </r>
    <rPh sb="0" eb="2">
      <t>ケイヤク</t>
    </rPh>
    <rPh sb="2" eb="4">
      <t>クブン</t>
    </rPh>
    <phoneticPr fontId="1"/>
  </si>
  <si>
    <r>
      <rPr>
        <sz val="9"/>
        <color theme="1"/>
        <rFont val="ＭＳ Ｐゴシック"/>
        <family val="3"/>
        <charset val="128"/>
      </rPr>
      <t>消費税率</t>
    </r>
    <rPh sb="0" eb="3">
      <t>ショウヒゼイ</t>
    </rPh>
    <rPh sb="3" eb="4">
      <t>リツ</t>
    </rPh>
    <phoneticPr fontId="1"/>
  </si>
  <si>
    <r>
      <rPr>
        <sz val="9"/>
        <color theme="1"/>
        <rFont val="ＭＳ Ｐゴシック"/>
        <family val="3"/>
        <charset val="128"/>
      </rPr>
      <t>契約額（税込）</t>
    </r>
    <rPh sb="0" eb="2">
      <t>ケイヤク</t>
    </rPh>
    <rPh sb="2" eb="3">
      <t>ガク</t>
    </rPh>
    <rPh sb="4" eb="6">
      <t>ゼイコ</t>
    </rPh>
    <phoneticPr fontId="1"/>
  </si>
  <si>
    <r>
      <rPr>
        <sz val="9"/>
        <color theme="1"/>
        <rFont val="ＭＳ Ｐゴシック"/>
        <family val="3"/>
        <charset val="128"/>
      </rPr>
      <t>消費税額</t>
    </r>
    <rPh sb="0" eb="3">
      <t>ショウヒゼイ</t>
    </rPh>
    <rPh sb="3" eb="4">
      <t>ガク</t>
    </rPh>
    <phoneticPr fontId="1"/>
  </si>
  <si>
    <r>
      <rPr>
        <sz val="9"/>
        <color theme="1"/>
        <rFont val="ＭＳ Ｐゴシック"/>
        <family val="3"/>
        <charset val="128"/>
      </rPr>
      <t>工事価格</t>
    </r>
    <rPh sb="0" eb="2">
      <t>コウジ</t>
    </rPh>
    <rPh sb="2" eb="4">
      <t>カカク</t>
    </rPh>
    <phoneticPr fontId="1"/>
  </si>
  <si>
    <r>
      <rPr>
        <sz val="9"/>
        <color theme="1"/>
        <rFont val="ＭＳ Ｐゴシック"/>
        <family val="3"/>
        <charset val="128"/>
      </rPr>
      <t>出来高</t>
    </r>
    <rPh sb="0" eb="3">
      <t>デキダカ</t>
    </rPh>
    <phoneticPr fontId="1"/>
  </si>
  <si>
    <r>
      <rPr>
        <sz val="9"/>
        <color theme="1"/>
        <rFont val="ＭＳ Ｐゴシック"/>
        <family val="3"/>
        <charset val="128"/>
      </rPr>
      <t>出来高の</t>
    </r>
    <r>
      <rPr>
        <sz val="9"/>
        <color theme="1"/>
        <rFont val="Arial"/>
        <family val="2"/>
      </rPr>
      <t>90</t>
    </r>
    <r>
      <rPr>
        <sz val="9"/>
        <color theme="1"/>
        <rFont val="ＭＳ Ｐゴシック"/>
        <family val="3"/>
        <charset val="128"/>
      </rPr>
      <t>％以内</t>
    </r>
    <rPh sb="0" eb="3">
      <t>デキダカ</t>
    </rPh>
    <rPh sb="7" eb="9">
      <t>イナイ</t>
    </rPh>
    <phoneticPr fontId="1"/>
  </si>
  <si>
    <r>
      <rPr>
        <sz val="9"/>
        <color theme="1"/>
        <rFont val="ＭＳ Ｐゴシック"/>
        <family val="3"/>
        <charset val="128"/>
      </rPr>
      <t>既収額</t>
    </r>
    <rPh sb="0" eb="2">
      <t>キシュウ</t>
    </rPh>
    <rPh sb="2" eb="3">
      <t>ガク</t>
    </rPh>
    <phoneticPr fontId="1"/>
  </si>
  <si>
    <r>
      <rPr>
        <sz val="9"/>
        <color theme="1"/>
        <rFont val="ＭＳ Ｐゴシック"/>
        <family val="3"/>
        <charset val="128"/>
      </rPr>
      <t>今回支払額</t>
    </r>
    <rPh sb="0" eb="2">
      <t>コンカイ</t>
    </rPh>
    <rPh sb="2" eb="4">
      <t>シハライ</t>
    </rPh>
    <rPh sb="4" eb="5">
      <t>ガク</t>
    </rPh>
    <phoneticPr fontId="1"/>
  </si>
  <si>
    <r>
      <rPr>
        <sz val="9"/>
        <color theme="1"/>
        <rFont val="ＭＳ Ｐゴシック"/>
        <family val="3"/>
        <charset val="128"/>
      </rPr>
      <t>今回消費税額</t>
    </r>
    <rPh sb="0" eb="2">
      <t>コンカイ</t>
    </rPh>
    <rPh sb="2" eb="5">
      <t>ショウヒゼイ</t>
    </rPh>
    <rPh sb="5" eb="6">
      <t>ガク</t>
    </rPh>
    <phoneticPr fontId="1"/>
  </si>
  <si>
    <r>
      <rPr>
        <sz val="9"/>
        <color theme="1"/>
        <rFont val="ＭＳ Ｐゴシック"/>
        <family val="3"/>
        <charset val="128"/>
      </rPr>
      <t>合計支払額</t>
    </r>
    <rPh sb="0" eb="2">
      <t>ゴウケイ</t>
    </rPh>
    <rPh sb="2" eb="4">
      <t>シハライ</t>
    </rPh>
    <rPh sb="4" eb="5">
      <t>ガク</t>
    </rPh>
    <phoneticPr fontId="1"/>
  </si>
  <si>
    <r>
      <rPr>
        <sz val="9"/>
        <color theme="1"/>
        <rFont val="ＭＳ Ｐゴシック"/>
        <family val="3"/>
        <charset val="128"/>
      </rPr>
      <t>支払サイト</t>
    </r>
    <rPh sb="0" eb="2">
      <t>シハライ</t>
    </rPh>
    <phoneticPr fontId="1"/>
  </si>
  <si>
    <t>工事価格
（税抜）</t>
    <rPh sb="0" eb="2">
      <t>コウジ</t>
    </rPh>
    <rPh sb="2" eb="4">
      <t>カカク</t>
    </rPh>
    <rPh sb="6" eb="7">
      <t>ゼイ</t>
    </rPh>
    <rPh sb="7" eb="8">
      <t>ヌ</t>
    </rPh>
    <phoneticPr fontId="1"/>
  </si>
  <si>
    <t>支払
条件</t>
    <rPh sb="0" eb="2">
      <t>シハライ</t>
    </rPh>
    <rPh sb="3" eb="5">
      <t>ジョウケン</t>
    </rPh>
    <phoneticPr fontId="1"/>
  </si>
  <si>
    <t>支払予定年月日</t>
    <rPh sb="0" eb="2">
      <t>シハライ</t>
    </rPh>
    <rPh sb="2" eb="4">
      <t>ヨテイ</t>
    </rPh>
    <rPh sb="4" eb="7">
      <t>ネンガッピ</t>
    </rPh>
    <phoneticPr fontId="1"/>
  </si>
  <si>
    <t>消費税額</t>
    <rPh sb="0" eb="3">
      <t>ショウヒゼイ</t>
    </rPh>
    <rPh sb="3" eb="4">
      <t>ガク</t>
    </rPh>
    <phoneticPr fontId="1"/>
  </si>
  <si>
    <t>今回消費税額</t>
    <rPh sb="0" eb="6">
      <t>コンカイショウヒゼイガク</t>
    </rPh>
    <phoneticPr fontId="1"/>
  </si>
  <si>
    <t>現金</t>
    <rPh sb="0" eb="2">
      <t>ゲンキン</t>
    </rPh>
    <phoneticPr fontId="1"/>
  </si>
  <si>
    <t>でんさい</t>
    <phoneticPr fontId="1"/>
  </si>
  <si>
    <t>種別</t>
    <rPh sb="0" eb="2">
      <t>シュベツ</t>
    </rPh>
    <phoneticPr fontId="1"/>
  </si>
  <si>
    <t>自動計算</t>
    <rPh sb="0" eb="2">
      <t>ジドウ</t>
    </rPh>
    <rPh sb="2" eb="4">
      <t>ケイサン</t>
    </rPh>
    <phoneticPr fontId="1"/>
  </si>
  <si>
    <t>入力不要</t>
    <rPh sb="0" eb="2">
      <t>ニュウリョク</t>
    </rPh>
    <rPh sb="2" eb="4">
      <t>フヨウ</t>
    </rPh>
    <phoneticPr fontId="1"/>
  </si>
  <si>
    <t>消費税修正</t>
    <rPh sb="0" eb="3">
      <t>ショウヒゼイ</t>
    </rPh>
    <rPh sb="3" eb="5">
      <t>シュウセイ</t>
    </rPh>
    <phoneticPr fontId="1"/>
  </si>
  <si>
    <t>色付きのセルにご入力下さい</t>
    <rPh sb="0" eb="2">
      <t>イロツ</t>
    </rPh>
    <rPh sb="8" eb="10">
      <t>ニュウリョク</t>
    </rPh>
    <rPh sb="10" eb="11">
      <t>クダ</t>
    </rPh>
    <phoneticPr fontId="1"/>
  </si>
  <si>
    <t>必要に応じて入力</t>
    <rPh sb="0" eb="2">
      <t>ヒツヨウ</t>
    </rPh>
    <rPh sb="3" eb="4">
      <t>オウ</t>
    </rPh>
    <rPh sb="6" eb="8">
      <t>ニュウリョク</t>
    </rPh>
    <phoneticPr fontId="1"/>
  </si>
  <si>
    <t>契約</t>
  </si>
  <si>
    <t>・支払条件</t>
    <phoneticPr fontId="1"/>
  </si>
  <si>
    <t>〔留意事項〕</t>
    <phoneticPr fontId="1"/>
  </si>
  <si>
    <t>・</t>
    <phoneticPr fontId="1"/>
  </si>
  <si>
    <t>このシートは出力用です。保護（パスワード付き）をかけておりますので、【入力フォーム】シートに入力して下さい。</t>
    <rPh sb="35" eb="37">
      <t>ニュウリョク</t>
    </rPh>
    <rPh sb="46" eb="48">
      <t>ニュウリョク</t>
    </rPh>
    <rPh sb="50" eb="51">
      <t>クダ</t>
    </rPh>
    <phoneticPr fontId="1"/>
  </si>
  <si>
    <t>Ａ４サイズで印刷し、毎月末締切翌月２日迄に請求書（正本一部のみ）を作業所（または担当部署）に提出して下さい。</t>
    <phoneticPr fontId="1"/>
  </si>
  <si>
    <t>材料のみの場合は必ず納品書を添付して下さい。</t>
    <phoneticPr fontId="1"/>
  </si>
  <si>
    <t>設備工事及び労務（契約分）の場合は出来高明細書を添付して下さい。</t>
    <phoneticPr fontId="1"/>
  </si>
  <si>
    <t>社印のないものは、請求書として受け付けることができません。</t>
    <rPh sb="0" eb="2">
      <t>シャイン</t>
    </rPh>
    <rPh sb="9" eb="12">
      <t>セイキュウショ</t>
    </rPh>
    <rPh sb="15" eb="16">
      <t>ウ</t>
    </rPh>
    <rPh sb="17" eb="18">
      <t>ツ</t>
    </rPh>
    <phoneticPr fontId="1"/>
  </si>
  <si>
    <t>当座</t>
  </si>
  <si>
    <t>普通</t>
  </si>
  <si>
    <t>1234****</t>
    <phoneticPr fontId="1"/>
  </si>
  <si>
    <t>入力項目</t>
    <rPh sb="0" eb="2">
      <t>ニュウリョク</t>
    </rPh>
    <rPh sb="2" eb="4">
      <t>コウモク</t>
    </rPh>
    <phoneticPr fontId="1"/>
  </si>
  <si>
    <r>
      <rPr>
        <sz val="9"/>
        <color theme="1"/>
        <rFont val="ＭＳ Ｐゴシック"/>
        <family val="3"/>
        <charset val="128"/>
      </rPr>
      <t>〇〇県〇〇市〇〇</t>
    </r>
    <r>
      <rPr>
        <sz val="9"/>
        <color theme="1"/>
        <rFont val="Arial"/>
        <family val="2"/>
      </rPr>
      <t>1-1-1</t>
    </r>
    <rPh sb="2" eb="3">
      <t>ケン</t>
    </rPh>
    <rPh sb="5" eb="6">
      <t>シ</t>
    </rPh>
    <phoneticPr fontId="1"/>
  </si>
  <si>
    <r>
      <rPr>
        <sz val="9"/>
        <color theme="1"/>
        <rFont val="ＭＳ Ｐゴシック"/>
        <family val="3"/>
        <charset val="128"/>
      </rPr>
      <t>〇〇建設（株）</t>
    </r>
    <rPh sb="2" eb="4">
      <t>ケンセツ</t>
    </rPh>
    <rPh sb="4" eb="7">
      <t>カブ</t>
    </rPh>
    <phoneticPr fontId="1"/>
  </si>
  <si>
    <r>
      <rPr>
        <sz val="9"/>
        <color theme="1"/>
        <rFont val="ＭＳ Ｐゴシック"/>
        <family val="3"/>
        <charset val="128"/>
      </rPr>
      <t>（仮称）〇〇</t>
    </r>
    <r>
      <rPr>
        <sz val="9"/>
        <color theme="1"/>
        <rFont val="Arial"/>
        <family val="2"/>
      </rPr>
      <t>PJ</t>
    </r>
    <r>
      <rPr>
        <sz val="9"/>
        <color theme="1"/>
        <rFont val="ＭＳ Ｐゴシック"/>
        <family val="3"/>
        <charset val="128"/>
      </rPr>
      <t>新築工事</t>
    </r>
    <rPh sb="1" eb="3">
      <t>カショウ</t>
    </rPh>
    <rPh sb="8" eb="10">
      <t>シンチク</t>
    </rPh>
    <rPh sb="10" eb="12">
      <t>コウジ</t>
    </rPh>
    <phoneticPr fontId="1"/>
  </si>
  <si>
    <r>
      <rPr>
        <sz val="9"/>
        <color theme="1"/>
        <rFont val="ＭＳ Ｐゴシック"/>
        <family val="3"/>
        <charset val="128"/>
      </rPr>
      <t>注文番号</t>
    </r>
    <rPh sb="0" eb="2">
      <t>チュウモン</t>
    </rPh>
    <rPh sb="2" eb="4">
      <t>バンゴウ</t>
    </rPh>
    <phoneticPr fontId="1"/>
  </si>
  <si>
    <r>
      <rPr>
        <sz val="9"/>
        <color theme="1"/>
        <rFont val="ＭＳ Ｐゴシック"/>
        <family val="3"/>
        <charset val="128"/>
      </rPr>
      <t>内装工事</t>
    </r>
    <rPh sb="0" eb="2">
      <t>ナイソウ</t>
    </rPh>
    <rPh sb="2" eb="4">
      <t>コウジ</t>
    </rPh>
    <phoneticPr fontId="1"/>
  </si>
  <si>
    <r>
      <rPr>
        <sz val="9"/>
        <color theme="1"/>
        <rFont val="ＭＳ Ｐゴシック"/>
        <family val="3"/>
        <charset val="128"/>
      </rPr>
      <t>【出力イメージ】</t>
    </r>
    <rPh sb="1" eb="3">
      <t>シュツリョク</t>
    </rPh>
    <phoneticPr fontId="1"/>
  </si>
  <si>
    <r>
      <rPr>
        <sz val="9"/>
        <color theme="1"/>
        <rFont val="ＭＳ Ｐゴシック"/>
        <family val="3"/>
        <charset val="128"/>
      </rPr>
      <t>〇〇銀行</t>
    </r>
    <rPh sb="2" eb="4">
      <t>ギンコウ</t>
    </rPh>
    <phoneticPr fontId="1"/>
  </si>
  <si>
    <r>
      <rPr>
        <sz val="9"/>
        <color theme="1"/>
        <rFont val="ＭＳ Ｐゴシック"/>
        <family val="3"/>
        <charset val="128"/>
      </rPr>
      <t>○○支店</t>
    </r>
    <rPh sb="2" eb="4">
      <t>シテン</t>
    </rPh>
    <phoneticPr fontId="1"/>
  </si>
  <si>
    <r>
      <t>××</t>
    </r>
    <r>
      <rPr>
        <sz val="9"/>
        <color theme="1"/>
        <rFont val="ＭＳ Ｐゴシック"/>
        <family val="3"/>
        <charset val="128"/>
      </rPr>
      <t>銀行</t>
    </r>
    <rPh sb="2" eb="4">
      <t>ギンコウ</t>
    </rPh>
    <phoneticPr fontId="1"/>
  </si>
  <si>
    <r>
      <t>××</t>
    </r>
    <r>
      <rPr>
        <sz val="9"/>
        <color theme="1"/>
        <rFont val="ＭＳ Ｐゴシック"/>
        <family val="3"/>
        <charset val="128"/>
      </rPr>
      <t>支店</t>
    </r>
    <rPh sb="2" eb="4">
      <t>シテン</t>
    </rPh>
    <phoneticPr fontId="1"/>
  </si>
  <si>
    <t>適格請求書発行事
業者登録番号</t>
    <rPh sb="0" eb="5">
      <t>テキカクセイキュウショ</t>
    </rPh>
    <rPh sb="5" eb="7">
      <t>ハッコウ</t>
    </rPh>
    <rPh sb="7" eb="8">
      <t>コト</t>
    </rPh>
    <rPh sb="9" eb="11">
      <t>ギョウシャ</t>
    </rPh>
    <rPh sb="11" eb="15">
      <t>トウロクバンゴウ</t>
    </rPh>
    <phoneticPr fontId="1"/>
  </si>
  <si>
    <t>登録番号</t>
    <rPh sb="0" eb="4">
      <t>トウロクバンゴウ</t>
    </rPh>
    <phoneticPr fontId="1"/>
  </si>
  <si>
    <t>0123***</t>
  </si>
  <si>
    <t>〇〇ｹﾝｾﾂ(ｶ</t>
  </si>
  <si>
    <t>1357***</t>
  </si>
  <si>
    <t>2468***</t>
  </si>
  <si>
    <t>AB123****</t>
  </si>
  <si>
    <t>9876***</t>
  </si>
  <si>
    <t>T1234567890123</t>
    <phoneticPr fontId="1"/>
  </si>
  <si>
    <t>注文内容</t>
    <rPh sb="0" eb="4">
      <t>チュウモンナイヨウ</t>
    </rPh>
    <phoneticPr fontId="1"/>
  </si>
  <si>
    <r>
      <t>202</t>
    </r>
    <r>
      <rPr>
        <sz val="10"/>
        <color theme="1"/>
        <rFont val="ＭＳ Ｐゴシック"/>
        <family val="3"/>
        <charset val="128"/>
      </rPr>
      <t>△/5/31</t>
    </r>
    <phoneticPr fontId="1"/>
  </si>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</sst>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00"/>
    <numFmt numFmtId="177" formatCode="000000000"/>
    <numFmt numFmtId="178" formatCode="&quot;（&quot;0&quot;月分）&quot;"/>
    <numFmt numFmtId="179" formatCode="[$-F800]dddd\,\ mmmm\ dd\,\ yyyy"/>
    <numFmt numFmtId="180" formatCode="0&quot;日&quot;"/>
    <numFmt numFmtId="181" formatCode="&quot;(サイト&quot;0&quot;日）&quot;"/>
    <numFmt numFmtId="182" formatCode="00000000"/>
    <numFmt numFmtId="183" formatCode="&quot;（&quot;0%&quot;）&quot;"/>
    <numFmt numFmtId="184" formatCode="00000"/>
    <numFmt numFmtId="185" formatCode="0_);[Red]\(0\)"/>
  </numFmts>
  <fonts count="28">
    <font>
      <sz val="11"/>
      <color theme="1"/>
      <name val="ＭＳ Ｐゴシック"/>
      <family val="2"/>
      <charset val="128"/>
      <scheme val="minor"/>
    </font>
    <font>
      <sz val="6"/>
      <name val="ＭＳ Ｐゴシック"/>
      <family val="2"/>
      <charset val="128"/>
      <scheme val="minor"/>
    </font>
    <font>
      <sz val="11"/>
      <color theme="1"/>
      <name val="Arial"/>
      <family val="2"/>
    </font>
    <font>
      <sz val="11"/>
      <color rgb="FFFF0000"/>
      <name val="Arial"/>
      <family val="2"/>
    </font>
    <font>
      <sz val="24"/>
      <color theme="1"/>
      <name val="Arial"/>
      <family val="2"/>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rgb="FF0070C0"/>
      <name val="Arial"/>
      <family val="2"/>
    </font>
    <font>
      <sz val="9"/>
      <color theme="1"/>
      <name val="ＭＳ Ｐゴシック"/>
      <family val="3"/>
      <charset val="128"/>
    </font>
    <font>
      <sz val="9"/>
      <color theme="1"/>
      <name val="Arial"/>
      <family val="2"/>
    </font>
    <font>
      <sz val="11"/>
      <color theme="1"/>
      <name val="ＭＳ Ｐゴシック"/>
      <family val="2"/>
      <charset val="128"/>
      <scheme val="minor"/>
    </font>
    <font>
      <sz val="8"/>
      <color theme="1"/>
      <name val="ＭＳ Ｐゴシック"/>
      <family val="3"/>
      <charset val="128"/>
    </font>
    <font>
      <sz val="14"/>
      <color theme="1"/>
      <name val="Arial"/>
      <family val="2"/>
    </font>
    <font>
      <sz val="8"/>
      <color theme="1"/>
      <name val="Arial"/>
      <family val="2"/>
    </font>
    <font>
      <sz val="10"/>
      <color theme="1"/>
      <name val="Arial"/>
      <family val="2"/>
    </font>
    <font>
      <sz val="12"/>
      <color theme="1"/>
      <name val="Arial"/>
      <family val="2"/>
    </font>
    <font>
      <sz val="24"/>
      <color theme="1"/>
      <name val="ＭＳ Ｐゴシック"/>
      <family val="3"/>
      <charset val="128"/>
    </font>
    <font>
      <sz val="9"/>
      <color rgb="FFFF0000"/>
      <name val="Arial"/>
      <family val="2"/>
    </font>
    <font>
      <sz val="12"/>
      <color theme="1"/>
      <name val="ＭＳ Ｐゴシック"/>
      <family val="3"/>
      <charset val="128"/>
    </font>
    <font>
      <sz val="7"/>
      <color theme="1"/>
      <name val="ＭＳ Ｐゴシック"/>
      <family val="3"/>
      <charset val="128"/>
    </font>
    <font>
      <b/>
      <u/>
      <sz val="11"/>
      <color theme="1"/>
      <name val="ＭＳ Ｐゴシック"/>
      <family val="3"/>
      <charset val="128"/>
    </font>
    <font>
      <sz val="9"/>
      <color theme="0"/>
      <name val="ＭＳ Ｐゴシック"/>
      <family val="3"/>
      <charset val="128"/>
    </font>
    <font>
      <b/>
      <sz val="9"/>
      <color theme="1"/>
      <name val="ＭＳ Ｐゴシック"/>
      <family val="3"/>
      <charset val="128"/>
    </font>
    <font>
      <sz val="9"/>
      <color indexed="81"/>
      <name val="ＭＳ Ｐゴシック"/>
      <family val="3"/>
      <charset val="128"/>
    </font>
    <font>
      <u/>
      <sz val="9"/>
      <color indexed="10"/>
      <name val="ＭＳ Ｐゴシック"/>
      <family val="3"/>
      <charset val="128"/>
    </font>
    <font>
      <b/>
      <sz val="9"/>
      <color indexed="81"/>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9" tint="0.59999389629810485"/>
        <bgColor indexed="64"/>
      </patternFill>
    </fill>
  </fills>
  <borders count="62">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top style="double">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right/>
      <top style="thin">
        <color indexed="64"/>
      </top>
      <bottom style="thin">
        <color theme="0"/>
      </bottom>
      <diagonal/>
    </border>
    <border>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style="thin">
        <color theme="2" tint="-9.9948118533890809E-2"/>
      </right>
      <top style="thin">
        <color indexed="64"/>
      </top>
      <bottom style="thin">
        <color theme="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0"/>
      </right>
      <top style="thin">
        <color indexed="64"/>
      </top>
      <bottom style="thin">
        <color theme="0"/>
      </bottom>
      <diagonal/>
    </border>
    <border>
      <left style="thin">
        <color theme="0"/>
      </left>
      <right/>
      <top/>
      <bottom style="thin">
        <color theme="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thin">
        <color indexed="64"/>
      </right>
      <top/>
      <bottom style="thin">
        <color indexed="64"/>
      </bottom>
      <diagonal/>
    </border>
    <border>
      <left style="thin">
        <color theme="0" tint="-0.499984740745262"/>
      </left>
      <right style="dotted">
        <color theme="0" tint="-0.34998626667073579"/>
      </right>
      <top/>
      <bottom style="thin">
        <color indexed="64"/>
      </bottom>
      <diagonal/>
    </border>
    <border>
      <left style="dotted">
        <color theme="0" tint="-0.34998626667073579"/>
      </left>
      <right style="thin">
        <color theme="0" tint="-0.499984740745262"/>
      </right>
      <top/>
      <bottom style="thin">
        <color indexed="64"/>
      </bottom>
      <diagonal/>
    </border>
    <border>
      <left style="thin">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thin">
        <color indexed="64"/>
      </right>
      <top style="thin">
        <color indexed="64"/>
      </top>
      <bottom style="dotted">
        <color theme="0" tint="-0.2499465926084170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71">
    <xf numFmtId="0" fontId="0" fillId="0" borderId="0" xfId="0">
      <alignment vertical="center"/>
    </xf>
    <xf numFmtId="0" fontId="10" fillId="0" borderId="23" xfId="0" applyFont="1" applyFill="1" applyBorder="1" applyAlignment="1" applyProtection="1">
      <alignment vertical="center"/>
    </xf>
    <xf numFmtId="38" fontId="10" fillId="0" borderId="28" xfId="1" applyFont="1" applyFill="1" applyBorder="1" applyAlignment="1" applyProtection="1">
      <alignment horizontal="left" vertical="center"/>
    </xf>
    <xf numFmtId="0" fontId="10" fillId="0" borderId="29" xfId="0" applyFont="1" applyFill="1" applyBorder="1" applyAlignment="1" applyProtection="1">
      <alignment horizontal="left" vertical="center"/>
    </xf>
    <xf numFmtId="38" fontId="10" fillId="0" borderId="29" xfId="1"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38" fontId="10" fillId="0" borderId="35" xfId="1" applyFont="1" applyFill="1" applyBorder="1" applyAlignment="1" applyProtection="1">
      <alignment horizontal="left" vertical="center"/>
    </xf>
    <xf numFmtId="9" fontId="18" fillId="0" borderId="23" xfId="1" applyNumberFormat="1" applyFont="1" applyFill="1" applyBorder="1" applyAlignment="1" applyProtection="1">
      <alignment vertical="center"/>
    </xf>
    <xf numFmtId="38" fontId="18" fillId="0" borderId="23" xfId="1" applyFont="1" applyFill="1" applyBorder="1" applyAlignment="1" applyProtection="1">
      <alignment vertical="center"/>
    </xf>
    <xf numFmtId="38" fontId="18" fillId="0" borderId="28" xfId="1" applyFont="1" applyFill="1" applyBorder="1" applyAlignment="1" applyProtection="1">
      <alignment vertical="center"/>
    </xf>
    <xf numFmtId="38" fontId="10" fillId="0" borderId="23" xfId="1" applyFont="1" applyFill="1" applyBorder="1" applyAlignment="1" applyProtection="1">
      <alignment horizontal="right" vertical="center"/>
    </xf>
    <xf numFmtId="38" fontId="18" fillId="0" borderId="29" xfId="1" applyFont="1" applyFill="1" applyBorder="1" applyAlignment="1" applyProtection="1">
      <alignment vertical="center"/>
    </xf>
    <xf numFmtId="38" fontId="10" fillId="0" borderId="29" xfId="1" applyFont="1" applyFill="1" applyBorder="1" applyAlignment="1" applyProtection="1">
      <alignment horizontal="right" vertical="center"/>
    </xf>
    <xf numFmtId="38" fontId="10" fillId="0" borderId="23" xfId="1" applyFont="1" applyFill="1" applyBorder="1" applyAlignment="1" applyProtection="1">
      <alignment horizontal="left" vertical="center"/>
    </xf>
    <xf numFmtId="9" fontId="10" fillId="0" borderId="23" xfId="1" applyNumberFormat="1" applyFont="1" applyFill="1" applyBorder="1" applyAlignment="1" applyProtection="1">
      <alignment horizontal="right" vertical="center"/>
    </xf>
    <xf numFmtId="0" fontId="9" fillId="0" borderId="39" xfId="0" applyFont="1" applyFill="1" applyBorder="1" applyAlignment="1" applyProtection="1">
      <alignment vertical="center"/>
    </xf>
    <xf numFmtId="0" fontId="10" fillId="0" borderId="30" xfId="0" applyFont="1" applyFill="1" applyBorder="1" applyAlignment="1" applyProtection="1">
      <alignment vertical="center"/>
    </xf>
    <xf numFmtId="0" fontId="10" fillId="0" borderId="31" xfId="0" applyFont="1" applyFill="1" applyBorder="1" applyAlignment="1" applyProtection="1">
      <alignment vertical="center"/>
    </xf>
    <xf numFmtId="0" fontId="2" fillId="0" borderId="0" xfId="0" applyNumberFormat="1" applyFont="1" applyFill="1" applyBorder="1" applyAlignment="1" applyProtection="1">
      <alignment vertical="center" shrinkToFit="1"/>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vertical="center" shrinkToFit="1"/>
    </xf>
    <xf numFmtId="0" fontId="2" fillId="0" borderId="0" xfId="0" applyNumberFormat="1" applyFont="1" applyFill="1" applyBorder="1" applyAlignment="1" applyProtection="1">
      <alignment shrinkToFit="1"/>
    </xf>
    <xf numFmtId="0" fontId="8" fillId="0" borderId="0" xfId="0" applyNumberFormat="1" applyFont="1" applyFill="1" applyBorder="1" applyAlignment="1" applyProtection="1">
      <alignment vertical="center" shrinkToFit="1"/>
    </xf>
    <xf numFmtId="0" fontId="2" fillId="0" borderId="11" xfId="0" applyNumberFormat="1" applyFont="1" applyFill="1" applyBorder="1" applyAlignment="1" applyProtection="1">
      <alignment vertical="center" shrinkToFit="1"/>
    </xf>
    <xf numFmtId="0" fontId="2" fillId="0" borderId="9" xfId="0" applyNumberFormat="1" applyFont="1" applyFill="1" applyBorder="1" applyAlignment="1" applyProtection="1">
      <alignment vertical="center" shrinkToFit="1"/>
    </xf>
    <xf numFmtId="0" fontId="2" fillId="0" borderId="12" xfId="0" applyNumberFormat="1" applyFont="1" applyFill="1" applyBorder="1" applyAlignment="1" applyProtection="1">
      <alignment vertical="center" shrinkToFit="1"/>
    </xf>
    <xf numFmtId="0" fontId="2" fillId="0" borderId="10" xfId="0" applyNumberFormat="1" applyFont="1" applyFill="1" applyBorder="1" applyAlignment="1" applyProtection="1">
      <alignment vertical="center" shrinkToFit="1"/>
    </xf>
    <xf numFmtId="0" fontId="14" fillId="0" borderId="0" xfId="0" applyNumberFormat="1" applyFont="1" applyFill="1" applyBorder="1" applyAlignment="1" applyProtection="1">
      <alignment horizontal="center" vertical="center" shrinkToFit="1"/>
    </xf>
    <xf numFmtId="0" fontId="2" fillId="0" borderId="15" xfId="0" applyNumberFormat="1" applyFont="1" applyFill="1" applyBorder="1" applyAlignment="1" applyProtection="1">
      <alignment horizontal="center" vertical="center" shrinkToFit="1"/>
    </xf>
    <xf numFmtId="0" fontId="2" fillId="0" borderId="18" xfId="0" applyNumberFormat="1" applyFont="1" applyFill="1" applyBorder="1" applyAlignment="1" applyProtection="1">
      <alignment horizontal="center" vertical="center" shrinkToFit="1"/>
    </xf>
    <xf numFmtId="0" fontId="2" fillId="0" borderId="17" xfId="0" applyNumberFormat="1" applyFont="1" applyFill="1" applyBorder="1" applyAlignment="1" applyProtection="1">
      <alignment horizontal="center" vertical="center" shrinkToFit="1"/>
    </xf>
    <xf numFmtId="0" fontId="2" fillId="0" borderId="19" xfId="0" applyNumberFormat="1" applyFont="1" applyFill="1" applyBorder="1" applyAlignment="1" applyProtection="1">
      <alignment horizontal="center" vertical="center" shrinkToFit="1"/>
    </xf>
    <xf numFmtId="0" fontId="2" fillId="0" borderId="16" xfId="0" applyNumberFormat="1"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shrinkToFit="1"/>
    </xf>
    <xf numFmtId="0" fontId="10" fillId="0" borderId="28"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19" fillId="0" borderId="29" xfId="0" applyFont="1" applyFill="1" applyBorder="1" applyAlignment="1" applyProtection="1">
      <alignment horizontal="left" vertical="center"/>
    </xf>
    <xf numFmtId="0" fontId="10" fillId="0" borderId="29" xfId="0" applyFont="1" applyFill="1" applyBorder="1" applyAlignment="1" applyProtection="1">
      <alignment vertical="center"/>
    </xf>
    <xf numFmtId="0" fontId="19" fillId="0" borderId="23" xfId="0" applyFont="1" applyFill="1" applyBorder="1" applyAlignment="1" applyProtection="1">
      <alignment vertical="center"/>
    </xf>
    <xf numFmtId="9" fontId="10" fillId="0" borderId="24" xfId="1" applyNumberFormat="1" applyFont="1" applyFill="1" applyBorder="1" applyAlignment="1" applyProtection="1">
      <alignment vertical="center"/>
    </xf>
    <xf numFmtId="0" fontId="10" fillId="0" borderId="28" xfId="0" applyFont="1" applyFill="1" applyBorder="1" applyAlignment="1" applyProtection="1">
      <alignment vertical="center"/>
    </xf>
    <xf numFmtId="0" fontId="10" fillId="0" borderId="35" xfId="0" applyFont="1" applyFill="1" applyBorder="1" applyAlignment="1" applyProtection="1">
      <alignment vertical="center"/>
    </xf>
    <xf numFmtId="0" fontId="10" fillId="0" borderId="26" xfId="0" applyFont="1" applyFill="1" applyBorder="1" applyAlignment="1" applyProtection="1">
      <alignment vertical="center"/>
    </xf>
    <xf numFmtId="38" fontId="10" fillId="0" borderId="35" xfId="1" applyFont="1" applyFill="1" applyBorder="1" applyAlignment="1" applyProtection="1">
      <alignment vertical="center"/>
    </xf>
    <xf numFmtId="38" fontId="10" fillId="0" borderId="29" xfId="1" applyFont="1" applyFill="1" applyBorder="1" applyAlignment="1" applyProtection="1">
      <alignment vertical="center"/>
    </xf>
    <xf numFmtId="9" fontId="10" fillId="0" borderId="23" xfId="1" applyNumberFormat="1" applyFont="1" applyFill="1" applyBorder="1" applyAlignment="1" applyProtection="1">
      <alignment vertical="center"/>
    </xf>
    <xf numFmtId="180" fontId="10" fillId="0" borderId="23" xfId="0" applyNumberFormat="1" applyFont="1" applyFill="1" applyBorder="1" applyAlignment="1" applyProtection="1">
      <alignment vertical="center"/>
    </xf>
    <xf numFmtId="0" fontId="10" fillId="0" borderId="24" xfId="0" applyFont="1" applyFill="1" applyBorder="1" applyAlignment="1" applyProtection="1">
      <alignment vertical="center"/>
    </xf>
    <xf numFmtId="9" fontId="10" fillId="0" borderId="28" xfId="1" applyNumberFormat="1" applyFont="1" applyFill="1" applyBorder="1" applyAlignment="1" applyProtection="1">
      <alignment vertical="center"/>
    </xf>
    <xf numFmtId="9" fontId="10" fillId="0" borderId="29" xfId="1" applyNumberFormat="1" applyFont="1" applyFill="1" applyBorder="1" applyAlignment="1" applyProtection="1">
      <alignment vertical="center"/>
    </xf>
    <xf numFmtId="9" fontId="10" fillId="0" borderId="35" xfId="1" applyNumberFormat="1" applyFont="1" applyFill="1" applyBorder="1" applyAlignment="1" applyProtection="1">
      <alignment vertical="center"/>
    </xf>
    <xf numFmtId="0" fontId="19" fillId="0" borderId="24" xfId="0" applyFont="1" applyFill="1" applyBorder="1" applyAlignment="1" applyProtection="1">
      <alignment vertical="center"/>
    </xf>
    <xf numFmtId="0" fontId="19" fillId="0" borderId="45" xfId="0" applyFont="1" applyFill="1" applyBorder="1" applyAlignment="1" applyProtection="1">
      <alignment horizontal="left" vertical="center"/>
    </xf>
    <xf numFmtId="0" fontId="10" fillId="0" borderId="39" xfId="0" applyFont="1" applyFill="1" applyBorder="1" applyAlignment="1" applyProtection="1">
      <alignment vertical="center"/>
    </xf>
    <xf numFmtId="0" fontId="10" fillId="0" borderId="45"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0" xfId="0" applyFont="1" applyFill="1" applyBorder="1" applyAlignment="1" applyProtection="1">
      <alignment vertical="center"/>
    </xf>
    <xf numFmtId="38" fontId="10"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shrinkToFit="1"/>
    </xf>
    <xf numFmtId="0" fontId="10" fillId="0" borderId="0" xfId="0" applyNumberFormat="1" applyFont="1" applyFill="1" applyBorder="1" applyAlignment="1" applyProtection="1">
      <alignment vertical="center" shrinkToFit="1"/>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10" fillId="0" borderId="46" xfId="0" applyNumberFormat="1" applyFont="1" applyFill="1" applyBorder="1" applyAlignment="1" applyProtection="1">
      <alignment vertical="center"/>
    </xf>
    <xf numFmtId="0" fontId="10" fillId="0" borderId="47" xfId="0" applyNumberFormat="1" applyFont="1" applyFill="1" applyBorder="1" applyAlignment="1" applyProtection="1">
      <alignment horizontal="center" vertical="center"/>
    </xf>
    <xf numFmtId="0" fontId="9" fillId="0" borderId="47" xfId="0" applyNumberFormat="1" applyFont="1" applyFill="1" applyBorder="1" applyAlignment="1" applyProtection="1">
      <alignment horizontal="left" vertical="center"/>
    </xf>
    <xf numFmtId="0" fontId="10" fillId="0" borderId="47" xfId="0" applyNumberFormat="1" applyFont="1" applyFill="1" applyBorder="1" applyAlignment="1" applyProtection="1">
      <alignment horizontal="left" vertical="center"/>
    </xf>
    <xf numFmtId="0" fontId="10" fillId="0" borderId="47" xfId="0" applyNumberFormat="1" applyFont="1" applyFill="1" applyBorder="1" applyAlignment="1" applyProtection="1">
      <alignment vertical="center"/>
    </xf>
    <xf numFmtId="0" fontId="10" fillId="0" borderId="47" xfId="0" applyNumberFormat="1" applyFont="1" applyFill="1" applyBorder="1" applyAlignment="1" applyProtection="1">
      <alignment vertical="center" shrinkToFit="1"/>
    </xf>
    <xf numFmtId="0" fontId="2" fillId="0" borderId="47" xfId="0" applyNumberFormat="1" applyFont="1" applyFill="1" applyBorder="1" applyAlignment="1" applyProtection="1">
      <alignment vertical="center" shrinkToFit="1"/>
    </xf>
    <xf numFmtId="0" fontId="2" fillId="0" borderId="48" xfId="0" applyNumberFormat="1" applyFont="1" applyFill="1" applyBorder="1" applyAlignment="1" applyProtection="1">
      <alignment vertical="center" shrinkToFit="1"/>
    </xf>
    <xf numFmtId="0" fontId="10" fillId="0" borderId="49" xfId="0" applyNumberFormat="1" applyFont="1" applyFill="1" applyBorder="1" applyAlignment="1" applyProtection="1">
      <alignment vertical="center"/>
    </xf>
    <xf numFmtId="0" fontId="2" fillId="0" borderId="50" xfId="0" applyNumberFormat="1" applyFont="1" applyFill="1" applyBorder="1" applyAlignment="1" applyProtection="1">
      <alignment vertical="center" shrinkToFit="1"/>
    </xf>
    <xf numFmtId="0" fontId="10" fillId="0" borderId="51" xfId="0" applyNumberFormat="1" applyFont="1" applyFill="1" applyBorder="1" applyAlignment="1" applyProtection="1">
      <alignment vertical="center"/>
    </xf>
    <xf numFmtId="0" fontId="9" fillId="0" borderId="52" xfId="0" applyNumberFormat="1" applyFont="1" applyFill="1" applyBorder="1" applyAlignment="1" applyProtection="1">
      <alignment horizontal="center" vertical="center"/>
    </xf>
    <xf numFmtId="0" fontId="9" fillId="0" borderId="52" xfId="0" applyNumberFormat="1" applyFont="1" applyFill="1" applyBorder="1" applyAlignment="1" applyProtection="1">
      <alignment horizontal="left" vertical="center"/>
    </xf>
    <xf numFmtId="0" fontId="10" fillId="0" borderId="52" xfId="0" applyNumberFormat="1" applyFont="1" applyFill="1" applyBorder="1" applyAlignment="1" applyProtection="1">
      <alignment horizontal="left" vertical="center"/>
    </xf>
    <xf numFmtId="0" fontId="10" fillId="0" borderId="52" xfId="0" applyNumberFormat="1" applyFont="1" applyFill="1" applyBorder="1" applyAlignment="1" applyProtection="1">
      <alignment vertical="center"/>
    </xf>
    <xf numFmtId="0" fontId="10" fillId="0" borderId="52" xfId="0" applyNumberFormat="1" applyFont="1" applyFill="1" applyBorder="1" applyAlignment="1" applyProtection="1">
      <alignment vertical="center" shrinkToFit="1"/>
    </xf>
    <xf numFmtId="0" fontId="2" fillId="0" borderId="52" xfId="0" applyNumberFormat="1" applyFont="1" applyFill="1" applyBorder="1" applyAlignment="1" applyProtection="1">
      <alignment vertical="center" shrinkToFit="1"/>
    </xf>
    <xf numFmtId="0" fontId="2" fillId="0" borderId="53" xfId="0" applyNumberFormat="1" applyFont="1" applyFill="1" applyBorder="1" applyAlignment="1" applyProtection="1">
      <alignment vertical="center" shrinkToFit="1"/>
    </xf>
    <xf numFmtId="38" fontId="10" fillId="0" borderId="23" xfId="0" applyNumberFormat="1" applyFont="1" applyFill="1" applyBorder="1" applyAlignment="1" applyProtection="1">
      <alignment vertical="center"/>
    </xf>
    <xf numFmtId="0" fontId="2" fillId="0" borderId="54" xfId="0" applyNumberFormat="1" applyFont="1" applyFill="1" applyBorder="1" applyAlignment="1" applyProtection="1">
      <alignment vertical="center" shrinkToFit="1"/>
    </xf>
    <xf numFmtId="0" fontId="2" fillId="0" borderId="55" xfId="0" applyNumberFormat="1" applyFont="1" applyFill="1" applyBorder="1" applyAlignment="1" applyProtection="1">
      <alignment vertical="center" shrinkToFit="1"/>
    </xf>
    <xf numFmtId="0" fontId="2" fillId="0" borderId="56" xfId="0" applyNumberFormat="1" applyFont="1" applyFill="1" applyBorder="1" applyAlignment="1" applyProtection="1">
      <alignment vertical="center" shrinkToFit="1"/>
    </xf>
    <xf numFmtId="0" fontId="2" fillId="0" borderId="57" xfId="0" applyNumberFormat="1" applyFont="1" applyFill="1" applyBorder="1" applyAlignment="1" applyProtection="1">
      <alignment vertical="center" shrinkToFit="1"/>
    </xf>
    <xf numFmtId="0" fontId="2" fillId="0" borderId="58" xfId="0" applyNumberFormat="1" applyFont="1" applyFill="1" applyBorder="1" applyAlignment="1" applyProtection="1">
      <alignment vertical="center" shrinkToFit="1"/>
    </xf>
    <xf numFmtId="0" fontId="16" fillId="0" borderId="23" xfId="0" applyFont="1" applyFill="1" applyBorder="1" applyAlignment="1" applyProtection="1">
      <alignment vertical="center"/>
    </xf>
    <xf numFmtId="0" fontId="16" fillId="0" borderId="29" xfId="0" applyFont="1" applyFill="1" applyBorder="1" applyAlignment="1" applyProtection="1">
      <alignment horizontal="left" vertical="center"/>
    </xf>
    <xf numFmtId="0" fontId="10" fillId="0" borderId="23" xfId="0" applyFont="1" applyFill="1" applyBorder="1" applyAlignment="1" applyProtection="1">
      <alignment horizontal="left" vertical="center"/>
    </xf>
    <xf numFmtId="0" fontId="2" fillId="0" borderId="1" xfId="0" applyNumberFormat="1" applyFont="1" applyFill="1" applyBorder="1" applyAlignment="1" applyProtection="1">
      <alignment shrinkToFit="1"/>
    </xf>
    <xf numFmtId="0" fontId="10" fillId="0" borderId="23" xfId="0" applyFont="1" applyFill="1" applyBorder="1" applyAlignment="1" applyProtection="1">
      <alignment horizontal="left" vertical="center"/>
    </xf>
    <xf numFmtId="0" fontId="10" fillId="0" borderId="28" xfId="0" applyFont="1" applyFill="1" applyBorder="1" applyAlignment="1" applyProtection="1">
      <alignment horizontal="left" vertical="center"/>
    </xf>
    <xf numFmtId="0" fontId="2" fillId="0" borderId="4"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2" fillId="0" borderId="5" xfId="0" applyNumberFormat="1" applyFont="1" applyFill="1" applyBorder="1" applyAlignment="1" applyProtection="1">
      <alignment horizontal="center" vertical="center" shrinkToFit="1"/>
    </xf>
    <xf numFmtId="0" fontId="2" fillId="0" borderId="10" xfId="0" applyNumberFormat="1" applyFont="1" applyFill="1" applyBorder="1" applyAlignment="1" applyProtection="1">
      <alignment horizontal="center" vertical="center" shrinkToFit="1"/>
    </xf>
    <xf numFmtId="0" fontId="2" fillId="0" borderId="1" xfId="0" applyNumberFormat="1" applyFont="1" applyFill="1" applyBorder="1" applyAlignment="1" applyProtection="1">
      <alignment horizontal="center" vertical="center" shrinkToFit="1"/>
    </xf>
    <xf numFmtId="0" fontId="2" fillId="0" borderId="13" xfId="0" applyNumberFormat="1" applyFont="1" applyFill="1" applyBorder="1" applyAlignment="1" applyProtection="1">
      <alignment horizontal="center" vertical="center" shrinkToFit="1"/>
    </xf>
    <xf numFmtId="0" fontId="2" fillId="0" borderId="11" xfId="0" applyNumberFormat="1" applyFont="1" applyFill="1" applyBorder="1" applyAlignment="1" applyProtection="1">
      <alignment horizontal="center" vertical="center" shrinkToFit="1"/>
    </xf>
    <xf numFmtId="0" fontId="2" fillId="0" borderId="9" xfId="0" applyNumberFormat="1" applyFont="1" applyFill="1" applyBorder="1" applyAlignment="1" applyProtection="1">
      <alignment horizontal="center" vertical="center" shrinkToFit="1"/>
    </xf>
    <xf numFmtId="0" fontId="2" fillId="0" borderId="12"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left" shrinkToFit="1"/>
    </xf>
    <xf numFmtId="0" fontId="9" fillId="3" borderId="34" xfId="0" applyFont="1" applyFill="1" applyBorder="1" applyAlignment="1" applyProtection="1">
      <alignment vertical="center"/>
    </xf>
    <xf numFmtId="177" fontId="9" fillId="3" borderId="37" xfId="1" applyNumberFormat="1" applyFont="1" applyFill="1" applyBorder="1" applyAlignment="1" applyProtection="1">
      <alignment horizontal="left" vertical="center"/>
      <protection locked="0"/>
    </xf>
    <xf numFmtId="177" fontId="10" fillId="3" borderId="33" xfId="1" applyNumberFormat="1" applyFont="1" applyFill="1" applyBorder="1" applyAlignment="1" applyProtection="1">
      <alignment horizontal="left" vertical="center"/>
      <protection locked="0"/>
    </xf>
    <xf numFmtId="177" fontId="10" fillId="3" borderId="38" xfId="1" applyNumberFormat="1" applyFont="1" applyFill="1" applyBorder="1" applyAlignment="1" applyProtection="1">
      <alignment horizontal="left" vertical="center"/>
      <protection locked="0"/>
    </xf>
    <xf numFmtId="176" fontId="10" fillId="3" borderId="24" xfId="1" applyNumberFormat="1" applyFont="1" applyFill="1" applyBorder="1" applyAlignment="1" applyProtection="1">
      <alignment horizontal="left" vertical="center"/>
      <protection locked="0"/>
    </xf>
    <xf numFmtId="176" fontId="10" fillId="3" borderId="27" xfId="1" applyNumberFormat="1" applyFont="1" applyFill="1" applyBorder="1" applyAlignment="1" applyProtection="1">
      <alignment horizontal="left" vertical="center"/>
      <protection locked="0"/>
    </xf>
    <xf numFmtId="176" fontId="10" fillId="3" borderId="26" xfId="1" applyNumberFormat="1" applyFont="1" applyFill="1" applyBorder="1" applyAlignment="1" applyProtection="1">
      <alignment horizontal="left" vertical="center"/>
      <protection locked="0"/>
    </xf>
    <xf numFmtId="0" fontId="9" fillId="3" borderId="37" xfId="0" applyFont="1" applyFill="1" applyBorder="1" applyAlignment="1" applyProtection="1">
      <alignment vertical="center"/>
    </xf>
    <xf numFmtId="0" fontId="9" fillId="3" borderId="33" xfId="0" applyFont="1" applyFill="1" applyBorder="1" applyAlignment="1" applyProtection="1">
      <alignment vertical="center"/>
    </xf>
    <xf numFmtId="0" fontId="9" fillId="3" borderId="38" xfId="0" applyFont="1" applyFill="1" applyBorder="1" applyAlignment="1" applyProtection="1">
      <alignment vertical="center"/>
    </xf>
    <xf numFmtId="38" fontId="9" fillId="3" borderId="37" xfId="1" applyFont="1" applyFill="1" applyBorder="1" applyAlignment="1" applyProtection="1">
      <alignment vertical="center"/>
      <protection locked="0"/>
    </xf>
    <xf numFmtId="38" fontId="9" fillId="3" borderId="33" xfId="1" applyFont="1" applyFill="1" applyBorder="1" applyAlignment="1" applyProtection="1">
      <alignment vertical="center"/>
      <protection locked="0"/>
    </xf>
    <xf numFmtId="38" fontId="9" fillId="3" borderId="38" xfId="1" applyFont="1" applyFill="1" applyBorder="1" applyAlignment="1" applyProtection="1">
      <alignment vertical="center"/>
      <protection locked="0"/>
    </xf>
    <xf numFmtId="38" fontId="9" fillId="3" borderId="23" xfId="1" applyFont="1" applyFill="1" applyBorder="1" applyAlignment="1" applyProtection="1">
      <alignment vertical="center"/>
      <protection locked="0"/>
    </xf>
    <xf numFmtId="38" fontId="10" fillId="3" borderId="23" xfId="1" applyFont="1" applyFill="1" applyBorder="1" applyAlignment="1" applyProtection="1">
      <alignment vertical="center"/>
      <protection locked="0"/>
    </xf>
    <xf numFmtId="0" fontId="9" fillId="3" borderId="24" xfId="0" applyFont="1" applyFill="1" applyBorder="1" applyAlignment="1" applyProtection="1">
      <alignment vertical="center"/>
    </xf>
    <xf numFmtId="0" fontId="9" fillId="3" borderId="27" xfId="0" applyFont="1" applyFill="1" applyBorder="1" applyAlignment="1" applyProtection="1">
      <alignment vertical="center"/>
    </xf>
    <xf numFmtId="0" fontId="9" fillId="3" borderId="26" xfId="0" applyFont="1" applyFill="1" applyBorder="1" applyAlignment="1" applyProtection="1">
      <alignment vertical="center"/>
    </xf>
    <xf numFmtId="0" fontId="9" fillId="3" borderId="23" xfId="0" applyFont="1" applyFill="1" applyBorder="1" applyAlignment="1" applyProtection="1">
      <alignment vertical="center"/>
    </xf>
    <xf numFmtId="38" fontId="9" fillId="3" borderId="24" xfId="1" applyFont="1" applyFill="1" applyBorder="1" applyAlignment="1" applyProtection="1">
      <alignment vertical="center"/>
      <protection locked="0"/>
    </xf>
    <xf numFmtId="38" fontId="9" fillId="3" borderId="27" xfId="1" applyFont="1" applyFill="1" applyBorder="1" applyAlignment="1" applyProtection="1">
      <alignment vertical="center"/>
      <protection locked="0"/>
    </xf>
    <xf numFmtId="38" fontId="9" fillId="3" borderId="26" xfId="1" applyFont="1" applyFill="1" applyBorder="1" applyAlignment="1" applyProtection="1">
      <alignment vertical="center"/>
      <protection locked="0"/>
    </xf>
    <xf numFmtId="0" fontId="9" fillId="3" borderId="25" xfId="0" applyFont="1" applyFill="1" applyBorder="1" applyAlignment="1" applyProtection="1">
      <alignment vertical="center"/>
    </xf>
    <xf numFmtId="38" fontId="9" fillId="3" borderId="25" xfId="1" applyFont="1" applyFill="1" applyBorder="1" applyAlignment="1" applyProtection="1">
      <alignment vertical="center"/>
      <protection locked="0"/>
    </xf>
    <xf numFmtId="38" fontId="10" fillId="3" borderId="25" xfId="1" applyFont="1" applyFill="1" applyBorder="1" applyAlignment="1" applyProtection="1">
      <alignment vertical="center"/>
      <protection locked="0"/>
    </xf>
    <xf numFmtId="0" fontId="9" fillId="3" borderId="36" xfId="0" applyFont="1" applyFill="1" applyBorder="1" applyAlignment="1" applyProtection="1">
      <alignment vertical="center"/>
    </xf>
    <xf numFmtId="0" fontId="9" fillId="3" borderId="32" xfId="0" applyFont="1" applyFill="1" applyBorder="1" applyAlignment="1" applyProtection="1">
      <alignment vertical="center"/>
    </xf>
    <xf numFmtId="0" fontId="9" fillId="3" borderId="44" xfId="0" applyFont="1" applyFill="1" applyBorder="1" applyAlignment="1" applyProtection="1">
      <alignment vertical="center"/>
    </xf>
    <xf numFmtId="38" fontId="10" fillId="2" borderId="34" xfId="1" applyFont="1" applyFill="1" applyBorder="1" applyAlignment="1" applyProtection="1">
      <alignment horizontal="left" vertical="center"/>
    </xf>
    <xf numFmtId="38" fontId="10" fillId="2" borderId="34" xfId="1" applyFont="1" applyFill="1" applyBorder="1" applyAlignment="1" applyProtection="1">
      <alignment vertical="center"/>
    </xf>
    <xf numFmtId="0" fontId="9" fillId="0" borderId="39"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0" fillId="0" borderId="31" xfId="0" applyFont="1" applyFill="1" applyBorder="1" applyAlignment="1" applyProtection="1">
      <alignment horizontal="left" vertical="center"/>
    </xf>
    <xf numFmtId="0" fontId="10" fillId="3" borderId="34" xfId="0" applyFont="1" applyFill="1" applyBorder="1" applyAlignment="1" applyProtection="1">
      <alignment horizontal="left" vertical="center"/>
    </xf>
    <xf numFmtId="180" fontId="10" fillId="3" borderId="34" xfId="0" applyNumberFormat="1" applyFont="1" applyFill="1" applyBorder="1" applyAlignment="1" applyProtection="1">
      <alignment vertical="center"/>
      <protection locked="0"/>
    </xf>
    <xf numFmtId="38" fontId="10" fillId="2" borderId="23" xfId="1" applyFont="1" applyFill="1" applyBorder="1" applyAlignment="1" applyProtection="1">
      <alignment horizontal="left" vertical="center"/>
    </xf>
    <xf numFmtId="38" fontId="10" fillId="2" borderId="23" xfId="1" applyFont="1" applyFill="1" applyBorder="1" applyAlignment="1" applyProtection="1">
      <alignment vertical="center"/>
    </xf>
    <xf numFmtId="0" fontId="9" fillId="4" borderId="36" xfId="0" applyFont="1" applyFill="1" applyBorder="1" applyAlignment="1" applyProtection="1">
      <alignment vertical="center"/>
    </xf>
    <xf numFmtId="0" fontId="9" fillId="4" borderId="32"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38" fontId="10" fillId="4" borderId="37" xfId="1" applyFont="1" applyFill="1" applyBorder="1" applyAlignment="1" applyProtection="1">
      <alignment horizontal="right" vertical="center"/>
      <protection locked="0"/>
    </xf>
    <xf numFmtId="38" fontId="10" fillId="4" borderId="33" xfId="1" applyFont="1" applyFill="1" applyBorder="1" applyAlignment="1" applyProtection="1">
      <alignment horizontal="right" vertical="center"/>
      <protection locked="0"/>
    </xf>
    <xf numFmtId="38" fontId="10" fillId="4" borderId="38" xfId="1" applyFont="1" applyFill="1" applyBorder="1" applyAlignment="1" applyProtection="1">
      <alignment horizontal="right" vertical="center"/>
      <protection locked="0"/>
    </xf>
    <xf numFmtId="38" fontId="22" fillId="0" borderId="0" xfId="1" applyFont="1" applyFill="1" applyBorder="1" applyAlignment="1" applyProtection="1">
      <alignment horizontal="center" vertical="center"/>
    </xf>
    <xf numFmtId="0" fontId="9" fillId="3" borderId="24" xfId="0" applyFont="1" applyFill="1" applyBorder="1" applyAlignment="1" applyProtection="1">
      <alignment horizontal="left" vertical="center" wrapText="1" shrinkToFit="1"/>
    </xf>
    <xf numFmtId="0" fontId="9" fillId="3" borderId="27" xfId="0" applyFont="1" applyFill="1" applyBorder="1" applyAlignment="1" applyProtection="1">
      <alignment horizontal="left" vertical="center" shrinkToFit="1"/>
    </xf>
    <xf numFmtId="0" fontId="9" fillId="3" borderId="26" xfId="0" applyFont="1" applyFill="1" applyBorder="1" applyAlignment="1" applyProtection="1">
      <alignment horizontal="left" vertical="center" shrinkToFit="1"/>
    </xf>
    <xf numFmtId="38" fontId="9" fillId="3" borderId="24" xfId="1" applyFont="1" applyFill="1" applyBorder="1" applyAlignment="1" applyProtection="1">
      <alignment horizontal="left" vertical="center"/>
      <protection locked="0"/>
    </xf>
    <xf numFmtId="38" fontId="9" fillId="3" borderId="27" xfId="1" applyFont="1" applyFill="1" applyBorder="1" applyAlignment="1" applyProtection="1">
      <alignment horizontal="left" vertical="center"/>
      <protection locked="0"/>
    </xf>
    <xf numFmtId="38" fontId="9" fillId="3" borderId="26" xfId="1"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xf>
    <xf numFmtId="0" fontId="10" fillId="0" borderId="28" xfId="0" applyFont="1" applyFill="1" applyBorder="1" applyAlignment="1" applyProtection="1">
      <alignment horizontal="left" vertical="center"/>
    </xf>
    <xf numFmtId="38" fontId="9" fillId="3" borderId="37" xfId="1" applyFont="1" applyFill="1" applyBorder="1" applyAlignment="1" applyProtection="1">
      <alignment horizontal="left" vertical="center"/>
      <protection locked="0"/>
    </xf>
    <xf numFmtId="38" fontId="9" fillId="3" borderId="33" xfId="1" applyFont="1" applyFill="1" applyBorder="1" applyAlignment="1" applyProtection="1">
      <alignment horizontal="left" vertical="center"/>
      <protection locked="0"/>
    </xf>
    <xf numFmtId="38" fontId="9" fillId="3" borderId="38" xfId="1" applyFont="1" applyFill="1" applyBorder="1" applyAlignment="1" applyProtection="1">
      <alignment horizontal="left" vertical="center"/>
      <protection locked="0"/>
    </xf>
    <xf numFmtId="0" fontId="10" fillId="3" borderId="25" xfId="0" applyFont="1" applyFill="1" applyBorder="1" applyAlignment="1" applyProtection="1">
      <alignment horizontal="left" vertical="center"/>
    </xf>
    <xf numFmtId="0" fontId="15" fillId="3" borderId="36" xfId="1" applyNumberFormat="1" applyFont="1" applyFill="1" applyBorder="1" applyAlignment="1" applyProtection="1">
      <alignment horizontal="left" vertical="center"/>
      <protection locked="0"/>
    </xf>
    <xf numFmtId="0" fontId="10" fillId="3" borderId="32" xfId="1" applyNumberFormat="1" applyFont="1" applyFill="1" applyBorder="1" applyAlignment="1" applyProtection="1">
      <alignment horizontal="left" vertical="center"/>
      <protection locked="0"/>
    </xf>
    <xf numFmtId="0" fontId="10" fillId="3" borderId="44" xfId="1" applyNumberFormat="1" applyFont="1" applyFill="1" applyBorder="1" applyAlignment="1" applyProtection="1">
      <alignment horizontal="left" vertical="center"/>
      <protection locked="0"/>
    </xf>
    <xf numFmtId="0" fontId="10" fillId="3" borderId="23" xfId="0" applyFont="1" applyFill="1" applyBorder="1" applyAlignment="1" applyProtection="1">
      <alignment horizontal="left" vertical="center"/>
    </xf>
    <xf numFmtId="176" fontId="9" fillId="3" borderId="24" xfId="1" applyNumberFormat="1" applyFont="1" applyFill="1" applyBorder="1" applyAlignment="1" applyProtection="1">
      <alignment horizontal="left" vertical="center"/>
      <protection locked="0"/>
    </xf>
    <xf numFmtId="9" fontId="10" fillId="3" borderId="25" xfId="1" applyNumberFormat="1" applyFont="1" applyFill="1" applyBorder="1" applyAlignment="1" applyProtection="1">
      <alignment horizontal="right" vertical="center"/>
      <protection locked="0"/>
    </xf>
    <xf numFmtId="0" fontId="10" fillId="2" borderId="23" xfId="0" applyFont="1" applyFill="1" applyBorder="1" applyAlignment="1" applyProtection="1">
      <alignment horizontal="left" vertical="center"/>
    </xf>
    <xf numFmtId="9" fontId="10" fillId="2" borderId="23" xfId="1" applyNumberFormat="1" applyFont="1" applyFill="1" applyBorder="1" applyAlignment="1" applyProtection="1">
      <alignment horizontal="right" vertical="center"/>
    </xf>
    <xf numFmtId="0" fontId="9" fillId="0" borderId="28" xfId="0" applyFont="1" applyFill="1" applyBorder="1" applyAlignment="1" applyProtection="1">
      <alignment horizontal="left" vertical="center"/>
    </xf>
    <xf numFmtId="38" fontId="10" fillId="3" borderId="23" xfId="1" applyFont="1" applyFill="1" applyBorder="1" applyAlignment="1" applyProtection="1">
      <alignment horizontal="right" vertical="center"/>
      <protection locked="0"/>
    </xf>
    <xf numFmtId="9" fontId="10" fillId="3" borderId="25" xfId="1" applyNumberFormat="1" applyFont="1" applyFill="1" applyBorder="1" applyAlignment="1" applyProtection="1">
      <alignment vertical="center"/>
      <protection locked="0"/>
    </xf>
    <xf numFmtId="38" fontId="10" fillId="3" borderId="24" xfId="1" applyFont="1" applyFill="1" applyBorder="1" applyAlignment="1" applyProtection="1">
      <alignment horizontal="right" vertical="center"/>
      <protection locked="0"/>
    </xf>
    <xf numFmtId="38" fontId="10" fillId="3" borderId="27" xfId="1" applyFont="1" applyFill="1" applyBorder="1" applyAlignment="1" applyProtection="1">
      <alignment horizontal="right" vertical="center"/>
      <protection locked="0"/>
    </xf>
    <xf numFmtId="38" fontId="10" fillId="3" borderId="26" xfId="1" applyFont="1" applyFill="1" applyBorder="1" applyAlignment="1" applyProtection="1">
      <alignment horizontal="right" vertical="center"/>
      <protection locked="0"/>
    </xf>
    <xf numFmtId="38" fontId="10" fillId="3" borderId="36" xfId="1" applyFont="1" applyFill="1" applyBorder="1" applyAlignment="1" applyProtection="1">
      <alignment horizontal="left" vertical="center"/>
      <protection locked="0"/>
    </xf>
    <xf numFmtId="38" fontId="10" fillId="3" borderId="32" xfId="1" applyFont="1" applyFill="1" applyBorder="1" applyAlignment="1" applyProtection="1">
      <alignment horizontal="left" vertical="center"/>
      <protection locked="0"/>
    </xf>
    <xf numFmtId="38" fontId="10" fillId="3" borderId="40" xfId="1" applyFont="1" applyFill="1" applyBorder="1" applyAlignment="1" applyProtection="1">
      <alignment horizontal="left" vertical="center"/>
      <protection locked="0"/>
    </xf>
    <xf numFmtId="182" fontId="10" fillId="3" borderId="24" xfId="1" applyNumberFormat="1" applyFont="1" applyFill="1" applyBorder="1" applyAlignment="1" applyProtection="1">
      <alignment horizontal="left" vertical="center"/>
      <protection locked="0"/>
    </xf>
    <xf numFmtId="182" fontId="10" fillId="3" borderId="27" xfId="1" applyNumberFormat="1" applyFont="1" applyFill="1" applyBorder="1" applyAlignment="1" applyProtection="1">
      <alignment horizontal="left" vertical="center"/>
      <protection locked="0"/>
    </xf>
    <xf numFmtId="182" fontId="10" fillId="3" borderId="26" xfId="1" applyNumberFormat="1" applyFont="1" applyFill="1" applyBorder="1" applyAlignment="1" applyProtection="1">
      <alignment horizontal="left" vertical="center"/>
      <protection locked="0"/>
    </xf>
    <xf numFmtId="38" fontId="10" fillId="3" borderId="37" xfId="1" applyFont="1" applyFill="1" applyBorder="1" applyAlignment="1" applyProtection="1">
      <alignment horizontal="left" vertical="center"/>
      <protection locked="0"/>
    </xf>
    <xf numFmtId="38" fontId="10" fillId="3" borderId="33" xfId="1" applyFont="1" applyFill="1" applyBorder="1" applyAlignment="1" applyProtection="1">
      <alignment horizontal="left" vertical="center"/>
      <protection locked="0"/>
    </xf>
    <xf numFmtId="38" fontId="10" fillId="3" borderId="38" xfId="1" applyFont="1" applyFill="1" applyBorder="1" applyAlignment="1" applyProtection="1">
      <alignment horizontal="left" vertical="center"/>
      <protection locked="0"/>
    </xf>
    <xf numFmtId="0" fontId="23" fillId="0" borderId="24"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9" fillId="3" borderId="34" xfId="0" applyFont="1" applyFill="1" applyBorder="1" applyAlignment="1" applyProtection="1">
      <alignment horizontal="left" vertical="center"/>
    </xf>
    <xf numFmtId="0" fontId="10" fillId="3" borderId="28" xfId="0" applyFont="1" applyFill="1" applyBorder="1" applyAlignment="1" applyProtection="1">
      <alignment horizontal="left" vertical="center"/>
    </xf>
    <xf numFmtId="38" fontId="9" fillId="3" borderId="39" xfId="1" applyFont="1" applyFill="1" applyBorder="1" applyAlignment="1" applyProtection="1">
      <alignment horizontal="left" vertical="center"/>
      <protection locked="0"/>
    </xf>
    <xf numFmtId="38" fontId="9" fillId="3" borderId="30" xfId="1" applyFont="1" applyFill="1" applyBorder="1" applyAlignment="1" applyProtection="1">
      <alignment horizontal="left" vertical="center"/>
      <protection locked="0"/>
    </xf>
    <xf numFmtId="38" fontId="9" fillId="3" borderId="31" xfId="1" applyFont="1" applyFill="1" applyBorder="1" applyAlignment="1" applyProtection="1">
      <alignment horizontal="left" vertical="center"/>
      <protection locked="0"/>
    </xf>
    <xf numFmtId="176" fontId="9" fillId="3" borderId="36" xfId="1" applyNumberFormat="1" applyFont="1" applyFill="1" applyBorder="1" applyAlignment="1" applyProtection="1">
      <alignment horizontal="left" vertical="center"/>
      <protection locked="0"/>
    </xf>
    <xf numFmtId="176" fontId="9" fillId="3" borderId="32" xfId="1" applyNumberFormat="1" applyFont="1" applyFill="1" applyBorder="1" applyAlignment="1" applyProtection="1">
      <alignment horizontal="left" vertical="center"/>
      <protection locked="0"/>
    </xf>
    <xf numFmtId="176" fontId="9" fillId="3" borderId="44" xfId="1" applyNumberFormat="1" applyFont="1" applyFill="1" applyBorder="1" applyAlignment="1" applyProtection="1">
      <alignment horizontal="left" vertical="center"/>
      <protection locked="0"/>
    </xf>
    <xf numFmtId="0" fontId="9" fillId="6" borderId="6" xfId="0" applyFont="1" applyFill="1" applyBorder="1" applyAlignment="1" applyProtection="1">
      <alignment horizontal="center" vertical="center"/>
    </xf>
    <xf numFmtId="0" fontId="9" fillId="6" borderId="7" xfId="0" applyFont="1" applyFill="1" applyBorder="1" applyAlignment="1" applyProtection="1">
      <alignment horizontal="center" vertical="center"/>
    </xf>
    <xf numFmtId="0" fontId="9" fillId="6" borderId="8" xfId="0" applyFont="1" applyFill="1" applyBorder="1" applyAlignment="1" applyProtection="1">
      <alignment horizontal="center" vertical="center"/>
    </xf>
    <xf numFmtId="38" fontId="10" fillId="2" borderId="23" xfId="1" applyFont="1" applyFill="1" applyBorder="1" applyAlignment="1" applyProtection="1">
      <alignment vertical="center"/>
      <protection locked="0"/>
    </xf>
    <xf numFmtId="0" fontId="9" fillId="3" borderId="23" xfId="0" applyFont="1" applyFill="1" applyBorder="1" applyAlignment="1" applyProtection="1">
      <alignment horizontal="left" vertical="center"/>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38" fontId="9" fillId="3" borderId="36" xfId="1" applyFont="1" applyFill="1" applyBorder="1" applyAlignment="1" applyProtection="1">
      <alignment horizontal="left" vertical="center"/>
      <protection locked="0"/>
    </xf>
    <xf numFmtId="14" fontId="10" fillId="3" borderId="36" xfId="1" applyNumberFormat="1" applyFont="1" applyFill="1" applyBorder="1" applyAlignment="1" applyProtection="1">
      <alignment horizontal="left" vertical="center"/>
      <protection locked="0"/>
    </xf>
    <xf numFmtId="14" fontId="10" fillId="3" borderId="32" xfId="1" applyNumberFormat="1" applyFont="1" applyFill="1" applyBorder="1" applyAlignment="1" applyProtection="1">
      <alignment horizontal="left" vertical="center"/>
      <protection locked="0"/>
    </xf>
    <xf numFmtId="14" fontId="10" fillId="3" borderId="44" xfId="1" applyNumberFormat="1" applyFont="1" applyFill="1" applyBorder="1" applyAlignment="1" applyProtection="1">
      <alignment horizontal="left" vertical="center"/>
      <protection locked="0"/>
    </xf>
    <xf numFmtId="38" fontId="10" fillId="2" borderId="34" xfId="1" applyFont="1" applyFill="1" applyBorder="1" applyAlignment="1" applyProtection="1">
      <alignment vertical="center"/>
      <protection locked="0"/>
    </xf>
    <xf numFmtId="38" fontId="22" fillId="5" borderId="6" xfId="1" applyFont="1" applyFill="1" applyBorder="1" applyAlignment="1" applyProtection="1">
      <alignment horizontal="center" vertical="center"/>
    </xf>
    <xf numFmtId="38" fontId="22" fillId="5" borderId="7" xfId="1" applyFont="1" applyFill="1" applyBorder="1" applyAlignment="1" applyProtection="1">
      <alignment horizontal="center" vertical="center"/>
    </xf>
    <xf numFmtId="38" fontId="22" fillId="5" borderId="8" xfId="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shrinkToFit="1"/>
    </xf>
    <xf numFmtId="0" fontId="2" fillId="0" borderId="1" xfId="0" applyNumberFormat="1" applyFont="1" applyFill="1" applyBorder="1" applyAlignment="1" applyProtection="1">
      <alignment horizontal="right" vertical="center" shrinkToFit="1"/>
    </xf>
    <xf numFmtId="0" fontId="10" fillId="0" borderId="0" xfId="0" applyNumberFormat="1" applyFont="1" applyFill="1" applyBorder="1" applyAlignment="1" applyProtection="1">
      <alignment horizontal="center" vertical="center" shrinkToFit="1"/>
    </xf>
    <xf numFmtId="0" fontId="10" fillId="0" borderId="1" xfId="0" applyNumberFormat="1" applyFont="1" applyFill="1" applyBorder="1" applyAlignment="1" applyProtection="1">
      <alignment horizontal="center" vertical="center" shrinkToFit="1"/>
    </xf>
    <xf numFmtId="181" fontId="10" fillId="0" borderId="0" xfId="0" applyNumberFormat="1" applyFont="1" applyFill="1" applyBorder="1" applyAlignment="1" applyProtection="1">
      <alignment horizontal="center" vertical="center" shrinkToFit="1"/>
    </xf>
    <xf numFmtId="181" fontId="10" fillId="0" borderId="5" xfId="0" applyNumberFormat="1" applyFont="1" applyFill="1" applyBorder="1" applyAlignment="1" applyProtection="1">
      <alignment horizontal="center" vertical="center" shrinkToFit="1"/>
    </xf>
    <xf numFmtId="181" fontId="10" fillId="0" borderId="1" xfId="0" applyNumberFormat="1" applyFont="1" applyFill="1" applyBorder="1" applyAlignment="1" applyProtection="1">
      <alignment horizontal="center" vertical="center" shrinkToFit="1"/>
    </xf>
    <xf numFmtId="181" fontId="10" fillId="0" borderId="13" xfId="0" applyNumberFormat="1" applyFont="1" applyFill="1" applyBorder="1" applyAlignment="1" applyProtection="1">
      <alignment horizontal="center" vertical="center" shrinkToFit="1"/>
    </xf>
    <xf numFmtId="184" fontId="21" fillId="0" borderId="0" xfId="0" applyNumberFormat="1" applyFont="1" applyFill="1" applyBorder="1" applyAlignment="1" applyProtection="1">
      <alignment horizontal="center" vertical="center"/>
    </xf>
    <xf numFmtId="0" fontId="20" fillId="0" borderId="11" xfId="0" applyNumberFormat="1" applyFont="1" applyFill="1" applyBorder="1" applyAlignment="1" applyProtection="1">
      <alignment horizontal="center" vertical="center" wrapText="1" shrinkToFit="1"/>
    </xf>
    <xf numFmtId="0" fontId="20" fillId="0" borderId="12" xfId="0" applyNumberFormat="1" applyFont="1" applyFill="1" applyBorder="1" applyAlignment="1" applyProtection="1">
      <alignment horizontal="center" vertical="center" wrapText="1" shrinkToFit="1"/>
    </xf>
    <xf numFmtId="0" fontId="20" fillId="0" borderId="4" xfId="0" applyNumberFormat="1" applyFont="1" applyFill="1" applyBorder="1" applyAlignment="1" applyProtection="1">
      <alignment horizontal="center" vertical="center" wrapText="1" shrinkToFit="1"/>
    </xf>
    <xf numFmtId="0" fontId="20" fillId="0" borderId="5" xfId="0" applyNumberFormat="1" applyFont="1" applyFill="1" applyBorder="1" applyAlignment="1" applyProtection="1">
      <alignment horizontal="center" vertical="center" wrapText="1" shrinkToFit="1"/>
    </xf>
    <xf numFmtId="0" fontId="20" fillId="0" borderId="10" xfId="0" applyNumberFormat="1" applyFont="1" applyFill="1" applyBorder="1" applyAlignment="1" applyProtection="1">
      <alignment horizontal="center" vertical="center" wrapText="1" shrinkToFit="1"/>
    </xf>
    <xf numFmtId="0" fontId="20" fillId="0" borderId="13" xfId="0" applyNumberFormat="1" applyFont="1" applyFill="1" applyBorder="1" applyAlignment="1" applyProtection="1">
      <alignment horizontal="center" vertical="center" wrapText="1" shrinkToFit="1"/>
    </xf>
    <xf numFmtId="0" fontId="9" fillId="0" borderId="11" xfId="0" applyNumberFormat="1" applyFont="1" applyFill="1" applyBorder="1" applyAlignment="1" applyProtection="1">
      <alignment horizontal="center" vertical="center" shrinkToFit="1"/>
    </xf>
    <xf numFmtId="0" fontId="9" fillId="0" borderId="9" xfId="0" applyNumberFormat="1" applyFont="1" applyFill="1" applyBorder="1" applyAlignment="1" applyProtection="1">
      <alignment horizontal="center" vertical="center" shrinkToFit="1"/>
    </xf>
    <xf numFmtId="0" fontId="9" fillId="0" borderId="41" xfId="0" applyNumberFormat="1" applyFont="1" applyFill="1" applyBorder="1" applyAlignment="1" applyProtection="1">
      <alignment horizontal="center" vertical="center" shrinkToFit="1"/>
    </xf>
    <xf numFmtId="0" fontId="9" fillId="0" borderId="42" xfId="0" applyNumberFormat="1" applyFont="1" applyFill="1" applyBorder="1" applyAlignment="1" applyProtection="1">
      <alignment horizontal="center" vertical="center" shrinkToFit="1"/>
    </xf>
    <xf numFmtId="0" fontId="2" fillId="0" borderId="9" xfId="0" applyNumberFormat="1" applyFont="1" applyFill="1" applyBorder="1" applyAlignment="1" applyProtection="1">
      <alignment horizontal="right" vertical="center" shrinkToFit="1"/>
    </xf>
    <xf numFmtId="0" fontId="2" fillId="0" borderId="42" xfId="0" applyNumberFormat="1" applyFont="1" applyFill="1" applyBorder="1" applyAlignment="1" applyProtection="1">
      <alignment horizontal="right" vertical="center" shrinkToFit="1"/>
    </xf>
    <xf numFmtId="0" fontId="10" fillId="0" borderId="9" xfId="0" applyNumberFormat="1" applyFont="1" applyFill="1" applyBorder="1" applyAlignment="1" applyProtection="1">
      <alignment horizontal="center" vertical="center" shrinkToFit="1"/>
    </xf>
    <xf numFmtId="0" fontId="10" fillId="0" borderId="42" xfId="0" applyNumberFormat="1" applyFont="1" applyFill="1" applyBorder="1" applyAlignment="1" applyProtection="1">
      <alignment horizontal="center" vertical="center" shrinkToFit="1"/>
    </xf>
    <xf numFmtId="0" fontId="10" fillId="0" borderId="12" xfId="0" applyNumberFormat="1" applyFont="1" applyFill="1" applyBorder="1" applyAlignment="1" applyProtection="1">
      <alignment horizontal="center" vertical="center" shrinkToFit="1"/>
    </xf>
    <xf numFmtId="0" fontId="10" fillId="0" borderId="43" xfId="0" applyNumberFormat="1" applyFont="1" applyFill="1" applyBorder="1" applyAlignment="1" applyProtection="1">
      <alignment horizontal="center" vertical="center" shrinkToFit="1"/>
    </xf>
    <xf numFmtId="0" fontId="15" fillId="0" borderId="6" xfId="0" applyNumberFormat="1" applyFont="1" applyFill="1" applyBorder="1" applyAlignment="1" applyProtection="1">
      <alignment horizontal="center" vertical="center" shrinkToFit="1"/>
    </xf>
    <xf numFmtId="0" fontId="15" fillId="0" borderId="7" xfId="0" applyNumberFormat="1" applyFont="1" applyFill="1" applyBorder="1" applyAlignment="1" applyProtection="1">
      <alignment horizontal="center" vertical="center" shrinkToFit="1"/>
    </xf>
    <xf numFmtId="0" fontId="15" fillId="0" borderId="8" xfId="0" applyNumberFormat="1" applyFont="1" applyFill="1" applyBorder="1" applyAlignment="1" applyProtection="1">
      <alignment horizontal="center" vertical="center" shrinkToFit="1"/>
    </xf>
    <xf numFmtId="0" fontId="10" fillId="0" borderId="11" xfId="0" applyNumberFormat="1" applyFont="1" applyFill="1" applyBorder="1" applyAlignment="1" applyProtection="1">
      <alignment horizontal="center" vertical="center" textRotation="255" shrinkToFit="1"/>
    </xf>
    <xf numFmtId="0" fontId="10" fillId="0" borderId="9" xfId="0" applyNumberFormat="1" applyFont="1" applyFill="1" applyBorder="1" applyAlignment="1" applyProtection="1">
      <alignment horizontal="center" vertical="center" textRotation="255" shrinkToFit="1"/>
    </xf>
    <xf numFmtId="0" fontId="10" fillId="0" borderId="4" xfId="0" applyNumberFormat="1" applyFont="1" applyFill="1" applyBorder="1" applyAlignment="1" applyProtection="1">
      <alignment horizontal="center" vertical="center" textRotation="255" shrinkToFit="1"/>
    </xf>
    <xf numFmtId="0" fontId="10" fillId="0" borderId="0" xfId="0" applyNumberFormat="1" applyFont="1" applyFill="1" applyBorder="1" applyAlignment="1" applyProtection="1">
      <alignment horizontal="center" vertical="center" textRotation="255" shrinkToFit="1"/>
    </xf>
    <xf numFmtId="0" fontId="10" fillId="0" borderId="10" xfId="0" applyNumberFormat="1" applyFont="1" applyFill="1" applyBorder="1" applyAlignment="1" applyProtection="1">
      <alignment horizontal="center" vertical="center" textRotation="255" shrinkToFit="1"/>
    </xf>
    <xf numFmtId="0" fontId="10" fillId="0" borderId="1" xfId="0" applyNumberFormat="1" applyFont="1" applyFill="1" applyBorder="1" applyAlignment="1" applyProtection="1">
      <alignment horizontal="center" vertical="center" textRotation="255" shrinkToFit="1"/>
    </xf>
    <xf numFmtId="0" fontId="9" fillId="0" borderId="9" xfId="0" applyNumberFormat="1" applyFont="1" applyFill="1" applyBorder="1" applyAlignment="1" applyProtection="1">
      <alignment horizontal="center" vertical="center" textRotation="255" shrinkToFit="1"/>
    </xf>
    <xf numFmtId="0" fontId="9" fillId="0" borderId="0" xfId="0" applyNumberFormat="1" applyFont="1" applyFill="1" applyBorder="1" applyAlignment="1" applyProtection="1">
      <alignment horizontal="center" vertical="center" textRotation="255" shrinkToFit="1"/>
    </xf>
    <xf numFmtId="0" fontId="9" fillId="0" borderId="1" xfId="0" applyNumberFormat="1" applyFont="1" applyFill="1" applyBorder="1" applyAlignment="1" applyProtection="1">
      <alignment horizontal="center" vertical="center" textRotation="255" shrinkToFit="1"/>
    </xf>
    <xf numFmtId="0" fontId="9" fillId="0" borderId="12" xfId="0" applyNumberFormat="1" applyFont="1" applyFill="1" applyBorder="1" applyAlignment="1" applyProtection="1">
      <alignment horizontal="center" vertical="center" textRotation="255" shrinkToFit="1"/>
    </xf>
    <xf numFmtId="0" fontId="9" fillId="0" borderId="5" xfId="0" applyNumberFormat="1" applyFont="1" applyFill="1" applyBorder="1" applyAlignment="1" applyProtection="1">
      <alignment horizontal="center" vertical="center" textRotation="255" shrinkToFit="1"/>
    </xf>
    <xf numFmtId="0" fontId="9" fillId="0" borderId="13" xfId="0" applyNumberFormat="1" applyFont="1" applyFill="1" applyBorder="1" applyAlignment="1" applyProtection="1">
      <alignment horizontal="center" vertical="center" textRotation="255" shrinkToFit="1"/>
    </xf>
    <xf numFmtId="0" fontId="9" fillId="0" borderId="4" xfId="0"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horizontal="center" vertical="center" shrinkToFit="1"/>
    </xf>
    <xf numFmtId="0" fontId="9" fillId="0" borderId="10" xfId="0" applyNumberFormat="1" applyFont="1" applyFill="1" applyBorder="1" applyAlignment="1" applyProtection="1">
      <alignment horizontal="center" vertical="center" shrinkToFit="1"/>
    </xf>
    <xf numFmtId="0" fontId="9" fillId="0" borderId="1" xfId="0" applyNumberFormat="1" applyFont="1" applyFill="1" applyBorder="1" applyAlignment="1" applyProtection="1">
      <alignment horizontal="center" vertical="center" shrinkToFit="1"/>
    </xf>
    <xf numFmtId="0" fontId="2" fillId="0" borderId="6" xfId="0" applyNumberFormat="1" applyFont="1" applyFill="1" applyBorder="1" applyAlignment="1" applyProtection="1">
      <alignment horizontal="left" vertical="center" shrinkToFit="1"/>
    </xf>
    <xf numFmtId="0" fontId="2" fillId="0" borderId="7" xfId="0" applyNumberFormat="1" applyFont="1" applyFill="1" applyBorder="1" applyAlignment="1" applyProtection="1">
      <alignment horizontal="left" vertical="center" shrinkToFit="1"/>
    </xf>
    <xf numFmtId="0" fontId="2" fillId="0" borderId="8" xfId="0" applyNumberFormat="1" applyFont="1" applyFill="1" applyBorder="1" applyAlignment="1" applyProtection="1">
      <alignment horizontal="left" vertical="center" shrinkToFit="1"/>
    </xf>
    <xf numFmtId="177" fontId="2" fillId="0" borderId="6" xfId="0" applyNumberFormat="1" applyFont="1" applyFill="1" applyBorder="1" applyAlignment="1" applyProtection="1">
      <alignment horizontal="center" vertical="center" shrinkToFit="1"/>
    </xf>
    <xf numFmtId="177" fontId="2" fillId="0" borderId="7" xfId="0" applyNumberFormat="1" applyFont="1" applyFill="1" applyBorder="1" applyAlignment="1" applyProtection="1">
      <alignment horizontal="center" vertical="center" shrinkToFit="1"/>
    </xf>
    <xf numFmtId="177" fontId="2" fillId="0" borderId="8" xfId="0" applyNumberFormat="1" applyFont="1" applyFill="1" applyBorder="1" applyAlignment="1" applyProtection="1">
      <alignment horizontal="center" vertical="center" shrinkToFit="1"/>
    </xf>
    <xf numFmtId="185" fontId="2" fillId="0" borderId="10" xfId="0" applyNumberFormat="1" applyFont="1" applyFill="1" applyBorder="1" applyAlignment="1" applyProtection="1">
      <alignment vertical="center" shrinkToFit="1"/>
    </xf>
    <xf numFmtId="185" fontId="2" fillId="0" borderId="1" xfId="0" applyNumberFormat="1" applyFont="1" applyFill="1" applyBorder="1" applyAlignment="1" applyProtection="1">
      <alignment vertical="center" shrinkToFit="1"/>
    </xf>
    <xf numFmtId="185" fontId="2" fillId="0" borderId="13" xfId="0" applyNumberFormat="1" applyFont="1" applyFill="1" applyBorder="1" applyAlignment="1" applyProtection="1">
      <alignment vertical="center" shrinkToFit="1"/>
    </xf>
    <xf numFmtId="0" fontId="14" fillId="0" borderId="9" xfId="0" applyNumberFormat="1" applyFont="1" applyFill="1" applyBorder="1" applyAlignment="1" applyProtection="1">
      <alignment horizontal="right" vertical="top" shrinkToFit="1"/>
    </xf>
    <xf numFmtId="0" fontId="2" fillId="0" borderId="4"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2" fillId="0" borderId="5" xfId="0" applyNumberFormat="1" applyFont="1" applyFill="1" applyBorder="1" applyAlignment="1" applyProtection="1">
      <alignment horizontal="center" vertical="center" shrinkToFit="1"/>
    </xf>
    <xf numFmtId="0" fontId="2" fillId="0" borderId="10" xfId="0" applyNumberFormat="1" applyFont="1" applyFill="1" applyBorder="1" applyAlignment="1" applyProtection="1">
      <alignment horizontal="center" vertical="center" shrinkToFit="1"/>
    </xf>
    <xf numFmtId="0" fontId="2" fillId="0" borderId="1" xfId="0" applyNumberFormat="1" applyFont="1" applyFill="1" applyBorder="1" applyAlignment="1" applyProtection="1">
      <alignment horizontal="center" vertical="center" shrinkToFit="1"/>
    </xf>
    <xf numFmtId="0" fontId="2" fillId="0" borderId="13" xfId="0" applyNumberFormat="1" applyFont="1" applyFill="1" applyBorder="1" applyAlignment="1" applyProtection="1">
      <alignment horizontal="center" vertical="center" shrinkToFit="1"/>
    </xf>
    <xf numFmtId="0" fontId="2" fillId="0" borderId="6" xfId="0" applyNumberFormat="1"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shrinkToFit="1"/>
    </xf>
    <xf numFmtId="0" fontId="2" fillId="0" borderId="14" xfId="0" applyNumberFormat="1" applyFont="1" applyFill="1" applyBorder="1" applyAlignment="1" applyProtection="1">
      <alignment horizontal="center" vertical="center" shrinkToFit="1"/>
    </xf>
    <xf numFmtId="0" fontId="2" fillId="0" borderId="21" xfId="0" applyNumberFormat="1" applyFont="1" applyFill="1" applyBorder="1" applyAlignment="1" applyProtection="1">
      <alignment horizontal="center" vertical="center" shrinkToFit="1"/>
    </xf>
    <xf numFmtId="0" fontId="2" fillId="0" borderId="8" xfId="0" applyNumberFormat="1" applyFont="1" applyFill="1" applyBorder="1" applyAlignment="1" applyProtection="1">
      <alignment horizontal="center" vertical="center" shrinkToFit="1"/>
    </xf>
    <xf numFmtId="38" fontId="16" fillId="0" borderId="11" xfId="1" applyFont="1" applyFill="1" applyBorder="1" applyAlignment="1" applyProtection="1">
      <alignment horizontal="right" shrinkToFit="1"/>
    </xf>
    <xf numFmtId="38" fontId="16" fillId="0" borderId="9" xfId="1" applyFont="1" applyFill="1" applyBorder="1" applyAlignment="1" applyProtection="1">
      <alignment horizontal="right" shrinkToFit="1"/>
    </xf>
    <xf numFmtId="38" fontId="16" fillId="0" borderId="12" xfId="1" applyFont="1" applyFill="1" applyBorder="1" applyAlignment="1" applyProtection="1">
      <alignment horizontal="right" shrinkToFit="1"/>
    </xf>
    <xf numFmtId="38" fontId="16" fillId="0" borderId="10" xfId="1" applyFont="1" applyFill="1" applyBorder="1" applyAlignment="1" applyProtection="1">
      <alignment horizontal="right" shrinkToFit="1"/>
    </xf>
    <xf numFmtId="38" fontId="16" fillId="0" borderId="1" xfId="1" applyFont="1" applyFill="1" applyBorder="1" applyAlignment="1" applyProtection="1">
      <alignment horizontal="right" shrinkToFit="1"/>
    </xf>
    <xf numFmtId="38" fontId="16" fillId="0" borderId="13" xfId="1" applyFont="1" applyFill="1" applyBorder="1" applyAlignment="1" applyProtection="1">
      <alignment horizontal="right" shrinkToFit="1"/>
    </xf>
    <xf numFmtId="0" fontId="12" fillId="0" borderId="11" xfId="0" applyNumberFormat="1" applyFont="1" applyFill="1" applyBorder="1" applyAlignment="1" applyProtection="1">
      <alignment horizontal="center" shrinkToFit="1"/>
    </xf>
    <xf numFmtId="0" fontId="14" fillId="0" borderId="9" xfId="0" applyNumberFormat="1" applyFont="1" applyFill="1" applyBorder="1" applyAlignment="1" applyProtection="1">
      <alignment horizontal="center" shrinkToFit="1"/>
    </xf>
    <xf numFmtId="0" fontId="14" fillId="0" borderId="12" xfId="0" applyNumberFormat="1" applyFont="1" applyFill="1" applyBorder="1" applyAlignment="1" applyProtection="1">
      <alignment horizontal="center" shrinkToFit="1"/>
    </xf>
    <xf numFmtId="185" fontId="2" fillId="0" borderId="59" xfId="0" applyNumberFormat="1" applyFont="1" applyFill="1" applyBorder="1" applyAlignment="1" applyProtection="1">
      <alignment vertical="center" shrinkToFit="1"/>
    </xf>
    <xf numFmtId="185" fontId="2" fillId="0" borderId="60" xfId="0" applyNumberFormat="1" applyFont="1" applyFill="1" applyBorder="1" applyAlignment="1" applyProtection="1">
      <alignment vertical="center" shrinkToFit="1"/>
    </xf>
    <xf numFmtId="185" fontId="2" fillId="0" borderId="61" xfId="0" applyNumberFormat="1" applyFont="1" applyFill="1" applyBorder="1" applyAlignment="1" applyProtection="1">
      <alignment vertical="center" shrinkToFit="1"/>
    </xf>
    <xf numFmtId="183" fontId="14" fillId="0" borderId="10" xfId="0" applyNumberFormat="1" applyFont="1" applyFill="1" applyBorder="1" applyAlignment="1" applyProtection="1">
      <alignment horizontal="center" vertical="top" shrinkToFit="1"/>
    </xf>
    <xf numFmtId="183" fontId="14" fillId="0" borderId="1" xfId="0" applyNumberFormat="1" applyFont="1" applyFill="1" applyBorder="1" applyAlignment="1" applyProtection="1">
      <alignment horizontal="center" vertical="top" shrinkToFit="1"/>
    </xf>
    <xf numFmtId="183" fontId="14" fillId="0" borderId="13" xfId="0" applyNumberFormat="1" applyFont="1" applyFill="1" applyBorder="1" applyAlignment="1" applyProtection="1">
      <alignment horizontal="center" vertical="top" shrinkToFit="1"/>
    </xf>
    <xf numFmtId="0" fontId="14" fillId="0" borderId="11" xfId="0" applyNumberFormat="1" applyFont="1" applyFill="1" applyBorder="1" applyAlignment="1" applyProtection="1">
      <alignment horizontal="center" vertical="center" shrinkToFit="1"/>
    </xf>
    <xf numFmtId="0" fontId="14" fillId="0" borderId="9" xfId="0" applyNumberFormat="1" applyFont="1" applyFill="1" applyBorder="1" applyAlignment="1" applyProtection="1">
      <alignment horizontal="center" vertical="center" shrinkToFit="1"/>
    </xf>
    <xf numFmtId="0" fontId="14" fillId="0" borderId="12" xfId="0" applyNumberFormat="1" applyFont="1" applyFill="1" applyBorder="1" applyAlignment="1" applyProtection="1">
      <alignment horizontal="center" vertical="center" shrinkToFit="1"/>
    </xf>
    <xf numFmtId="0" fontId="14" fillId="0" borderId="10" xfId="0" applyNumberFormat="1" applyFont="1" applyFill="1" applyBorder="1" applyAlignment="1" applyProtection="1">
      <alignment horizontal="center" vertical="center" shrinkToFit="1"/>
    </xf>
    <xf numFmtId="0" fontId="14" fillId="0" borderId="1" xfId="0" applyNumberFormat="1" applyFont="1" applyFill="1" applyBorder="1" applyAlignment="1" applyProtection="1">
      <alignment horizontal="center" vertical="center" shrinkToFit="1"/>
    </xf>
    <xf numFmtId="0" fontId="14" fillId="0" borderId="13" xfId="0" applyNumberFormat="1" applyFont="1" applyFill="1" applyBorder="1" applyAlignment="1" applyProtection="1">
      <alignment horizontal="center" vertical="center" shrinkToFit="1"/>
    </xf>
    <xf numFmtId="176" fontId="15" fillId="0" borderId="6" xfId="0" applyNumberFormat="1" applyFont="1" applyFill="1" applyBorder="1" applyAlignment="1" applyProtection="1">
      <alignment horizontal="distributed" vertical="center" shrinkToFit="1"/>
    </xf>
    <xf numFmtId="176" fontId="15" fillId="0" borderId="7" xfId="0" applyNumberFormat="1" applyFont="1" applyFill="1" applyBorder="1" applyAlignment="1" applyProtection="1">
      <alignment horizontal="distributed" vertical="center" shrinkToFit="1"/>
    </xf>
    <xf numFmtId="176" fontId="15" fillId="0" borderId="8" xfId="0" applyNumberFormat="1" applyFont="1" applyFill="1" applyBorder="1" applyAlignment="1" applyProtection="1">
      <alignment horizontal="distributed" vertical="center" shrinkToFit="1"/>
    </xf>
    <xf numFmtId="0" fontId="2" fillId="0" borderId="11" xfId="0" applyNumberFormat="1" applyFont="1" applyFill="1" applyBorder="1" applyAlignment="1" applyProtection="1">
      <alignment horizontal="center" vertical="center" shrinkToFit="1"/>
    </xf>
    <xf numFmtId="0" fontId="2" fillId="0" borderId="9" xfId="0" applyNumberFormat="1" applyFont="1" applyFill="1" applyBorder="1" applyAlignment="1" applyProtection="1">
      <alignment horizontal="center" vertical="center" shrinkToFit="1"/>
    </xf>
    <xf numFmtId="0" fontId="2" fillId="0" borderId="12" xfId="0" applyNumberFormat="1" applyFont="1" applyFill="1" applyBorder="1" applyAlignment="1" applyProtection="1">
      <alignment horizontal="center" vertical="center" shrinkToFit="1"/>
    </xf>
    <xf numFmtId="0" fontId="15" fillId="0" borderId="11"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horizontal="left" vertical="center" wrapText="1"/>
    </xf>
    <xf numFmtId="0" fontId="15" fillId="0" borderId="12" xfId="0" applyNumberFormat="1" applyFont="1" applyFill="1" applyBorder="1" applyAlignment="1" applyProtection="1">
      <alignment horizontal="left" vertical="center" wrapText="1"/>
    </xf>
    <xf numFmtId="0" fontId="15" fillId="0" borderId="10"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0" fontId="15" fillId="0" borderId="13" xfId="0" applyNumberFormat="1" applyFont="1" applyFill="1" applyBorder="1" applyAlignment="1" applyProtection="1">
      <alignment horizontal="left" vertical="center" wrapText="1"/>
    </xf>
    <xf numFmtId="0" fontId="15" fillId="0" borderId="11" xfId="0" applyNumberFormat="1" applyFont="1" applyFill="1" applyBorder="1" applyAlignment="1" applyProtection="1">
      <alignment horizontal="left" vertical="center" shrinkToFit="1"/>
    </xf>
    <xf numFmtId="0" fontId="15" fillId="0" borderId="9" xfId="0" applyNumberFormat="1" applyFont="1" applyFill="1" applyBorder="1" applyAlignment="1" applyProtection="1">
      <alignment horizontal="left" vertical="center" shrinkToFit="1"/>
    </xf>
    <xf numFmtId="0" fontId="15" fillId="0" borderId="12" xfId="0" applyNumberFormat="1" applyFont="1" applyFill="1" applyBorder="1" applyAlignment="1" applyProtection="1">
      <alignment horizontal="left" vertical="center" shrinkToFit="1"/>
    </xf>
    <xf numFmtId="0" fontId="15" fillId="0" borderId="4" xfId="0" applyNumberFormat="1" applyFont="1" applyFill="1" applyBorder="1" applyAlignment="1" applyProtection="1">
      <alignment horizontal="left" vertical="center" shrinkToFit="1"/>
    </xf>
    <xf numFmtId="0" fontId="15" fillId="0" borderId="0" xfId="0" applyNumberFormat="1" applyFont="1" applyFill="1" applyBorder="1" applyAlignment="1" applyProtection="1">
      <alignment horizontal="left" vertical="center" shrinkToFit="1"/>
    </xf>
    <xf numFmtId="0" fontId="15" fillId="0" borderId="5" xfId="0" applyNumberFormat="1" applyFont="1" applyFill="1" applyBorder="1" applyAlignment="1" applyProtection="1">
      <alignment horizontal="left" vertical="center" shrinkToFit="1"/>
    </xf>
    <xf numFmtId="0" fontId="15" fillId="0" borderId="10" xfId="0" applyNumberFormat="1" applyFont="1" applyFill="1" applyBorder="1" applyAlignment="1" applyProtection="1">
      <alignment horizontal="left" vertical="center" shrinkToFit="1"/>
    </xf>
    <xf numFmtId="0" fontId="15" fillId="0" borderId="1" xfId="0" applyNumberFormat="1" applyFont="1" applyFill="1" applyBorder="1" applyAlignment="1" applyProtection="1">
      <alignment horizontal="left" vertical="center" shrinkToFit="1"/>
    </xf>
    <xf numFmtId="0" fontId="15" fillId="0" borderId="13" xfId="0" applyNumberFormat="1" applyFont="1" applyFill="1" applyBorder="1" applyAlignment="1" applyProtection="1">
      <alignment horizontal="left" vertical="center" shrinkToFit="1"/>
    </xf>
    <xf numFmtId="0" fontId="10" fillId="0" borderId="6" xfId="0" applyNumberFormat="1" applyFont="1" applyFill="1" applyBorder="1" applyAlignment="1" applyProtection="1">
      <alignment horizontal="center" vertical="center" shrinkToFit="1"/>
    </xf>
    <xf numFmtId="0" fontId="10" fillId="0" borderId="7" xfId="0" applyNumberFormat="1" applyFont="1" applyFill="1" applyBorder="1" applyAlignment="1" applyProtection="1">
      <alignment horizontal="center" vertical="center" shrinkToFit="1"/>
    </xf>
    <xf numFmtId="0" fontId="10" fillId="0" borderId="8" xfId="0" applyNumberFormat="1" applyFont="1" applyFill="1" applyBorder="1" applyAlignment="1" applyProtection="1">
      <alignment horizontal="center" vertical="center" shrinkToFit="1"/>
    </xf>
    <xf numFmtId="0" fontId="14" fillId="0" borderId="11" xfId="0" applyNumberFormat="1" applyFont="1" applyFill="1" applyBorder="1" applyAlignment="1" applyProtection="1">
      <alignment horizontal="center" vertical="center" wrapText="1" shrinkToFit="1"/>
    </xf>
    <xf numFmtId="0" fontId="2" fillId="0" borderId="1" xfId="0" applyNumberFormat="1" applyFont="1" applyFill="1" applyBorder="1" applyAlignment="1" applyProtection="1">
      <alignment horizontal="left" shrinkToFit="1"/>
    </xf>
    <xf numFmtId="0" fontId="9" fillId="0" borderId="6" xfId="0" applyNumberFormat="1" applyFont="1" applyFill="1" applyBorder="1" applyAlignment="1" applyProtection="1">
      <alignment horizontal="center" vertical="center" shrinkToFit="1"/>
    </xf>
    <xf numFmtId="0" fontId="14" fillId="0" borderId="11" xfId="0" applyNumberFormat="1" applyFont="1" applyFill="1" applyBorder="1" applyAlignment="1" applyProtection="1">
      <alignment horizontal="center" shrinkToFit="1"/>
    </xf>
    <xf numFmtId="0" fontId="12" fillId="0" borderId="9" xfId="0" applyNumberFormat="1" applyFont="1" applyFill="1" applyBorder="1" applyAlignment="1" applyProtection="1">
      <alignment horizontal="center" shrinkToFit="1"/>
    </xf>
    <xf numFmtId="0" fontId="12" fillId="0" borderId="12" xfId="0" applyNumberFormat="1" applyFont="1" applyFill="1" applyBorder="1" applyAlignment="1" applyProtection="1">
      <alignment horizontal="center" shrinkToFit="1"/>
    </xf>
    <xf numFmtId="0" fontId="12" fillId="0" borderId="11" xfId="0" applyNumberFormat="1" applyFont="1" applyFill="1" applyBorder="1" applyAlignment="1" applyProtection="1">
      <alignment horizontal="center" vertical="center" wrapText="1" shrinkToFit="1"/>
    </xf>
    <xf numFmtId="0" fontId="12" fillId="0" borderId="9" xfId="0" applyNumberFormat="1" applyFont="1" applyFill="1" applyBorder="1" applyAlignment="1" applyProtection="1">
      <alignment horizontal="center" vertical="center" wrapText="1" shrinkToFit="1"/>
    </xf>
    <xf numFmtId="0" fontId="12" fillId="0" borderId="12" xfId="0" applyNumberFormat="1" applyFont="1" applyFill="1" applyBorder="1" applyAlignment="1" applyProtection="1">
      <alignment horizontal="center" vertical="center" wrapText="1" shrinkToFit="1"/>
    </xf>
    <xf numFmtId="0" fontId="12" fillId="0" borderId="10" xfId="0" applyNumberFormat="1" applyFont="1" applyFill="1" applyBorder="1" applyAlignment="1" applyProtection="1">
      <alignment horizontal="center" vertical="center" wrapText="1" shrinkToFit="1"/>
    </xf>
    <xf numFmtId="0" fontId="12" fillId="0" borderId="1" xfId="0" applyNumberFormat="1" applyFont="1" applyFill="1" applyBorder="1" applyAlignment="1" applyProtection="1">
      <alignment horizontal="center" vertical="center" wrapText="1" shrinkToFit="1"/>
    </xf>
    <xf numFmtId="0" fontId="12" fillId="0" borderId="13" xfId="0" applyNumberFormat="1" applyFont="1" applyFill="1" applyBorder="1" applyAlignment="1" applyProtection="1">
      <alignment horizontal="center" vertical="center" wrapText="1" shrinkToFit="1"/>
    </xf>
    <xf numFmtId="0" fontId="14" fillId="0" borderId="9" xfId="0" applyNumberFormat="1" applyFont="1" applyFill="1" applyBorder="1" applyAlignment="1" applyProtection="1">
      <alignment horizontal="center" vertical="center" wrapText="1" shrinkToFit="1"/>
    </xf>
    <xf numFmtId="0" fontId="14" fillId="0" borderId="12" xfId="0" applyNumberFormat="1" applyFont="1" applyFill="1" applyBorder="1" applyAlignment="1" applyProtection="1">
      <alignment horizontal="center" vertical="center" wrapText="1" shrinkToFit="1"/>
    </xf>
    <xf numFmtId="0" fontId="14" fillId="0" borderId="10" xfId="0" applyNumberFormat="1" applyFont="1" applyFill="1" applyBorder="1" applyAlignment="1" applyProtection="1">
      <alignment horizontal="center" vertical="center" wrapText="1" shrinkToFit="1"/>
    </xf>
    <xf numFmtId="0" fontId="14" fillId="0" borderId="1" xfId="0" applyNumberFormat="1" applyFont="1" applyFill="1" applyBorder="1" applyAlignment="1" applyProtection="1">
      <alignment horizontal="center" vertical="center" wrapText="1" shrinkToFit="1"/>
    </xf>
    <xf numFmtId="0" fontId="14" fillId="0" borderId="13" xfId="0" applyNumberFormat="1" applyFont="1" applyFill="1" applyBorder="1" applyAlignment="1" applyProtection="1">
      <alignment horizontal="center" vertical="center" wrapText="1" shrinkToFit="1"/>
    </xf>
    <xf numFmtId="176" fontId="2" fillId="0" borderId="6" xfId="0" applyNumberFormat="1" applyFont="1" applyFill="1" applyBorder="1" applyAlignment="1" applyProtection="1">
      <alignment horizontal="center" vertical="center" shrinkToFit="1"/>
    </xf>
    <xf numFmtId="176" fontId="2" fillId="0" borderId="7" xfId="0" applyNumberFormat="1" applyFont="1" applyFill="1" applyBorder="1" applyAlignment="1" applyProtection="1">
      <alignment horizontal="center" vertical="center" shrinkToFit="1"/>
    </xf>
    <xf numFmtId="176" fontId="2" fillId="0" borderId="8" xfId="0" applyNumberFormat="1" applyFont="1" applyFill="1" applyBorder="1" applyAlignment="1" applyProtection="1">
      <alignment horizontal="center" vertical="center" shrinkToFit="1"/>
    </xf>
    <xf numFmtId="0" fontId="6" fillId="0" borderId="9" xfId="0" applyNumberFormat="1" applyFont="1" applyFill="1" applyBorder="1" applyAlignment="1" applyProtection="1">
      <alignment horizontal="center" shrinkToFit="1"/>
    </xf>
    <xf numFmtId="0" fontId="2" fillId="0" borderId="9" xfId="0" applyNumberFormat="1" applyFont="1" applyFill="1" applyBorder="1" applyAlignment="1" applyProtection="1">
      <alignment horizontal="center" shrinkToFit="1"/>
    </xf>
    <xf numFmtId="179" fontId="2" fillId="0" borderId="9" xfId="0" applyNumberFormat="1" applyFont="1" applyFill="1" applyBorder="1" applyAlignment="1" applyProtection="1">
      <alignment horizontal="center" shrinkToFit="1"/>
    </xf>
    <xf numFmtId="0" fontId="6" fillId="0" borderId="1" xfId="0" applyNumberFormat="1" applyFont="1" applyFill="1" applyBorder="1" applyAlignment="1" applyProtection="1">
      <alignment horizontal="center" shrinkToFit="1"/>
    </xf>
    <xf numFmtId="179" fontId="2" fillId="0" borderId="1" xfId="0" applyNumberFormat="1" applyFont="1" applyFill="1" applyBorder="1" applyAlignment="1" applyProtection="1">
      <alignment horizontal="center" shrinkToFit="1"/>
    </xf>
    <xf numFmtId="0" fontId="2" fillId="0" borderId="0" xfId="0" applyNumberFormat="1" applyFont="1" applyFill="1" applyBorder="1" applyAlignment="1" applyProtection="1">
      <alignment horizontal="left" shrinkToFit="1"/>
    </xf>
    <xf numFmtId="0" fontId="2" fillId="0" borderId="3" xfId="0" applyNumberFormat="1" applyFont="1" applyFill="1" applyBorder="1" applyAlignment="1" applyProtection="1">
      <alignment horizontal="center" vertical="center" shrinkToFit="1"/>
    </xf>
    <xf numFmtId="182" fontId="2" fillId="0" borderId="3" xfId="0" applyNumberFormat="1" applyFont="1" applyFill="1" applyBorder="1" applyAlignment="1" applyProtection="1">
      <alignment horizontal="center" vertical="center" shrinkToFit="1"/>
    </xf>
    <xf numFmtId="0" fontId="6" fillId="0" borderId="6" xfId="0" applyNumberFormat="1" applyFont="1" applyFill="1" applyBorder="1" applyAlignment="1" applyProtection="1">
      <alignment horizontal="center" vertical="center" shrinkToFit="1"/>
    </xf>
    <xf numFmtId="0" fontId="6" fillId="0" borderId="7" xfId="0" applyNumberFormat="1" applyFont="1" applyFill="1" applyBorder="1" applyAlignment="1" applyProtection="1">
      <alignment horizontal="center" vertical="center" shrinkToFit="1"/>
    </xf>
    <xf numFmtId="0" fontId="6" fillId="0" borderId="8" xfId="0" applyNumberFormat="1" applyFont="1" applyFill="1" applyBorder="1" applyAlignment="1" applyProtection="1">
      <alignment horizontal="center" vertical="center" shrinkToFit="1"/>
    </xf>
    <xf numFmtId="179" fontId="2" fillId="0" borderId="6" xfId="0" applyNumberFormat="1" applyFont="1" applyFill="1" applyBorder="1" applyAlignment="1" applyProtection="1">
      <alignment horizontal="center" vertical="center" shrinkToFit="1"/>
    </xf>
    <xf numFmtId="179" fontId="2" fillId="0" borderId="7" xfId="0" applyNumberFormat="1" applyFont="1" applyFill="1" applyBorder="1" applyAlignment="1" applyProtection="1">
      <alignment horizontal="center" vertical="center" shrinkToFit="1"/>
    </xf>
    <xf numFmtId="179" fontId="2" fillId="0" borderId="8" xfId="0" applyNumberFormat="1" applyFont="1" applyFill="1" applyBorder="1" applyAlignment="1" applyProtection="1">
      <alignment horizontal="center" vertical="center" shrinkToFit="1"/>
    </xf>
    <xf numFmtId="38" fontId="2" fillId="0" borderId="9" xfId="0" applyNumberFormat="1" applyFont="1" applyFill="1" applyBorder="1" applyAlignment="1" applyProtection="1">
      <alignment horizontal="left" wrapText="1"/>
    </xf>
    <xf numFmtId="0" fontId="2" fillId="0" borderId="9" xfId="0" applyNumberFormat="1" applyFont="1" applyFill="1" applyBorder="1" applyAlignment="1" applyProtection="1">
      <alignment horizontal="left" wrapText="1"/>
    </xf>
    <xf numFmtId="0" fontId="2" fillId="0" borderId="1" xfId="0" applyNumberFormat="1" applyFont="1" applyFill="1" applyBorder="1" applyAlignment="1" applyProtection="1">
      <alignment horizontal="left" wrapText="1"/>
    </xf>
    <xf numFmtId="0" fontId="2" fillId="0" borderId="9" xfId="0" applyNumberFormat="1" applyFont="1" applyFill="1" applyBorder="1" applyAlignment="1" applyProtection="1">
      <alignment horizontal="left" shrinkToFit="1"/>
    </xf>
    <xf numFmtId="0" fontId="13" fillId="0" borderId="1" xfId="0" applyNumberFormat="1" applyFont="1" applyFill="1" applyBorder="1" applyAlignment="1" applyProtection="1">
      <alignment horizontal="center" shrinkToFit="1"/>
    </xf>
    <xf numFmtId="0" fontId="4" fillId="0" borderId="0" xfId="0" applyNumberFormat="1" applyFont="1" applyFill="1" applyBorder="1" applyAlignment="1" applyProtection="1">
      <alignment horizontal="distributed" shrinkToFit="1"/>
    </xf>
    <xf numFmtId="0" fontId="4" fillId="0" borderId="2" xfId="0" applyNumberFormat="1" applyFont="1" applyFill="1" applyBorder="1" applyAlignment="1" applyProtection="1">
      <alignment horizontal="distributed" shrinkToFit="1"/>
    </xf>
    <xf numFmtId="0" fontId="2" fillId="0" borderId="0" xfId="0" applyNumberFormat="1" applyFont="1" applyFill="1" applyBorder="1" applyAlignment="1" applyProtection="1">
      <alignment horizontal="center" textRotation="255" shrinkToFit="1"/>
    </xf>
    <xf numFmtId="38" fontId="2"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wrapText="1"/>
    </xf>
    <xf numFmtId="0" fontId="2" fillId="0" borderId="1" xfId="0" applyNumberFormat="1" applyFont="1" applyFill="1" applyBorder="1" applyAlignment="1">
      <alignment horizontal="left" shrinkToFit="1"/>
    </xf>
    <xf numFmtId="179" fontId="13" fillId="0" borderId="22" xfId="0" applyNumberFormat="1" applyFont="1" applyFill="1" applyBorder="1" applyAlignment="1" applyProtection="1">
      <alignment horizontal="distributed" shrinkToFit="1"/>
    </xf>
    <xf numFmtId="178" fontId="2" fillId="0" borderId="1" xfId="0" applyNumberFormat="1" applyFont="1" applyFill="1" applyBorder="1" applyAlignment="1" applyProtection="1">
      <alignment horizontal="center" shrinkToFit="1"/>
    </xf>
  </cellXfs>
  <cellStyles count="2">
    <cellStyle name="桁区切り" xfId="1" builtinId="6"/>
    <cellStyle name="標準" xfId="0" builtinId="0"/>
  </cellStyles>
  <dxfs count="22">
    <dxf>
      <font>
        <color auto="1"/>
      </font>
      <fill>
        <patternFill patternType="mediumGray">
          <fgColor auto="1"/>
          <bgColor auto="1"/>
        </patternFill>
      </fill>
    </dxf>
    <dxf>
      <font>
        <color auto="1"/>
      </font>
      <fill>
        <patternFill patternType="mediumGray">
          <fgColor auto="1"/>
          <bgColor auto="1"/>
        </patternFill>
      </fill>
    </dxf>
    <dxf>
      <fill>
        <patternFill patternType="mediumGray"/>
      </fill>
    </dxf>
    <dxf>
      <fill>
        <patternFill patternType="mediumGray"/>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rgb="FFFF0000"/>
      </font>
      <fill>
        <patternFill>
          <bgColor rgb="FFFFFF00"/>
        </patternFill>
      </fill>
    </dxf>
    <dxf>
      <font>
        <color theme="1" tint="0.34998626667073579"/>
      </font>
      <fill>
        <patternFill>
          <bgColor theme="1" tint="0.34998626667073579"/>
        </patternFill>
      </fill>
    </dxf>
    <dxf>
      <font>
        <color theme="0"/>
      </font>
      <fill>
        <patternFill>
          <bgColor theme="1" tint="0.34998626667073579"/>
        </patternFill>
      </fill>
    </dxf>
    <dxf>
      <font>
        <color theme="1" tint="0.34998626667073579"/>
      </font>
      <fill>
        <patternFill>
          <bgColor theme="1" tint="0.34998626667073579"/>
        </patternFill>
      </fill>
    </dxf>
    <dxf>
      <font>
        <color theme="0"/>
      </font>
      <fill>
        <patternFill>
          <bgColor theme="1" tint="0.34998626667073579"/>
        </patternFill>
      </fill>
    </dxf>
    <dxf>
      <font>
        <color theme="0"/>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0"/>
      </font>
      <fill>
        <patternFill>
          <bgColor theme="1" tint="0.34998626667073579"/>
        </patternFill>
      </fill>
    </dxf>
    <dxf>
      <font>
        <color theme="0"/>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0"/>
      </font>
      <fill>
        <patternFill>
          <bgColor theme="1" tint="0.34998626667073579"/>
        </patternFill>
      </fill>
    </dxf>
    <dxf>
      <font>
        <color theme="1" tint="0.34998626667073579"/>
      </font>
      <fill>
        <patternFill>
          <bgColor theme="1" tint="0.34998626667073579"/>
        </patternFill>
      </fill>
    </dxf>
    <dxf>
      <font>
        <color theme="0"/>
      </font>
      <fill>
        <patternFill>
          <bgColor theme="1" tint="0.34998626667073579"/>
        </patternFill>
      </fill>
    </dxf>
  </dxfs>
  <tableStyles count="0" defaultTableStyle="TableStyleMedium2" defaultPivotStyle="PivotStyleLight16"/>
  <colors>
    <mruColors>
      <color rgb="FFEDF8AA"/>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tmp"/><Relationship Id="rId1" Type="http://schemas.openxmlformats.org/officeDocument/2006/relationships/image" Target="../media/image1.tmp"/><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34</xdr:col>
      <xdr:colOff>18776</xdr:colOff>
      <xdr:row>7</xdr:row>
      <xdr:rowOff>220869</xdr:rowOff>
    </xdr:from>
    <xdr:to>
      <xdr:col>43</xdr:col>
      <xdr:colOff>22090</xdr:colOff>
      <xdr:row>25</xdr:row>
      <xdr:rowOff>130297</xdr:rowOff>
    </xdr:to>
    <xdr:pic>
      <xdr:nvPicPr>
        <xdr:cNvPr id="2" name="図 1" descr="03051610_注文書.pdf - いきなり PDF EDIT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58" t="7951" r="11483" b="5302"/>
        <a:stretch/>
      </xdr:blipFill>
      <xdr:spPr>
        <a:xfrm>
          <a:off x="7048600" y="1860663"/>
          <a:ext cx="5651078" cy="4007046"/>
        </a:xfrm>
        <a:prstGeom prst="rect">
          <a:avLst/>
        </a:prstGeom>
        <a:ln>
          <a:noFill/>
        </a:ln>
        <a:effectLst>
          <a:outerShdw blurRad="190500" algn="tl" rotWithShape="0">
            <a:srgbClr val="000000">
              <a:alpha val="70000"/>
            </a:srgbClr>
          </a:outerShdw>
        </a:effectLst>
      </xdr:spPr>
    </xdr:pic>
    <xdr:clientData/>
  </xdr:twoCellAnchor>
  <xdr:twoCellAnchor>
    <xdr:from>
      <xdr:col>7</xdr:col>
      <xdr:colOff>186645</xdr:colOff>
      <xdr:row>10</xdr:row>
      <xdr:rowOff>5522</xdr:rowOff>
    </xdr:from>
    <xdr:to>
      <xdr:col>14</xdr:col>
      <xdr:colOff>16565</xdr:colOff>
      <xdr:row>12</xdr:row>
      <xdr:rowOff>16565</xdr:rowOff>
    </xdr:to>
    <xdr:sp macro="" textlink="">
      <xdr:nvSpPr>
        <xdr:cNvPr id="3" name="角丸四角形 2"/>
        <xdr:cNvSpPr/>
      </xdr:nvSpPr>
      <xdr:spPr>
        <a:xfrm>
          <a:off x="1572602" y="2313609"/>
          <a:ext cx="1298702" cy="458304"/>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71889</xdr:colOff>
      <xdr:row>13</xdr:row>
      <xdr:rowOff>176695</xdr:rowOff>
    </xdr:from>
    <xdr:to>
      <xdr:col>21</xdr:col>
      <xdr:colOff>176695</xdr:colOff>
      <xdr:row>15</xdr:row>
      <xdr:rowOff>115955</xdr:rowOff>
    </xdr:to>
    <xdr:sp macro="" textlink="">
      <xdr:nvSpPr>
        <xdr:cNvPr id="4" name="角丸四角形吹き出し 3"/>
        <xdr:cNvSpPr/>
      </xdr:nvSpPr>
      <xdr:spPr>
        <a:xfrm>
          <a:off x="2297150" y="3158434"/>
          <a:ext cx="2203067" cy="392043"/>
        </a:xfrm>
        <a:prstGeom prst="wedgeRoundRectCallout">
          <a:avLst>
            <a:gd name="adj1" fmla="val -64555"/>
            <a:gd name="adj2" fmla="val -5093"/>
            <a:gd name="adj3" fmla="val 16667"/>
          </a:avLst>
        </a:prstGeom>
        <a:gradFill>
          <a:gsLst>
            <a:gs pos="0">
              <a:schemeClr val="accent5">
                <a:tint val="50000"/>
                <a:satMod val="300000"/>
                <a:alpha val="50000"/>
              </a:schemeClr>
            </a:gs>
            <a:gs pos="35000">
              <a:schemeClr val="accent5">
                <a:tint val="37000"/>
                <a:satMod val="300000"/>
              </a:schemeClr>
            </a:gs>
            <a:gs pos="100000">
              <a:schemeClr val="accent5">
                <a:tint val="15000"/>
                <a:satMod val="350000"/>
              </a:schemeClr>
            </a:gs>
          </a:gsLst>
        </a:gradFill>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注文番号</a:t>
          </a:r>
          <a:r>
            <a:rPr kumimoji="1" lang="en-US" altLang="ja-JP" sz="700"/>
            <a:t>】</a:t>
          </a:r>
        </a:p>
        <a:p>
          <a:pPr algn="l"/>
          <a:r>
            <a:rPr kumimoji="1" lang="ja-JP" altLang="en-US" sz="700"/>
            <a:t>注文書記載の注文番号（数字８桁、ハイフン以下不要）</a:t>
          </a:r>
        </a:p>
        <a:p>
          <a:pPr algn="l"/>
          <a:r>
            <a:rPr kumimoji="1" lang="ja-JP" altLang="en-US" sz="700"/>
            <a:t>を入力してください。</a:t>
          </a:r>
          <a:endParaRPr kumimoji="1" lang="en-US" altLang="ja-JP" sz="700"/>
        </a:p>
      </xdr:txBody>
    </xdr:sp>
    <xdr:clientData/>
  </xdr:twoCellAnchor>
  <xdr:twoCellAnchor>
    <xdr:from>
      <xdr:col>7</xdr:col>
      <xdr:colOff>200026</xdr:colOff>
      <xdr:row>3</xdr:row>
      <xdr:rowOff>22230</xdr:rowOff>
    </xdr:from>
    <xdr:to>
      <xdr:col>10</xdr:col>
      <xdr:colOff>77304</xdr:colOff>
      <xdr:row>3</xdr:row>
      <xdr:rowOff>215348</xdr:rowOff>
    </xdr:to>
    <xdr:sp macro="" textlink="">
      <xdr:nvSpPr>
        <xdr:cNvPr id="6" name="角丸四角形 5"/>
        <xdr:cNvSpPr/>
      </xdr:nvSpPr>
      <xdr:spPr>
        <a:xfrm>
          <a:off x="1585983" y="701404"/>
          <a:ext cx="506756" cy="193118"/>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182218</xdr:colOff>
      <xdr:row>28</xdr:row>
      <xdr:rowOff>215349</xdr:rowOff>
    </xdr:from>
    <xdr:to>
      <xdr:col>13</xdr:col>
      <xdr:colOff>1</xdr:colOff>
      <xdr:row>32</xdr:row>
      <xdr:rowOff>5522</xdr:rowOff>
    </xdr:to>
    <xdr:sp macro="" textlink="">
      <xdr:nvSpPr>
        <xdr:cNvPr id="9" name="角丸四角形 8"/>
        <xdr:cNvSpPr/>
      </xdr:nvSpPr>
      <xdr:spPr>
        <a:xfrm>
          <a:off x="519044" y="6592958"/>
          <a:ext cx="2125870" cy="695738"/>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3438</xdr:colOff>
      <xdr:row>14</xdr:row>
      <xdr:rowOff>26276</xdr:rowOff>
    </xdr:from>
    <xdr:to>
      <xdr:col>10</xdr:col>
      <xdr:colOff>57123</xdr:colOff>
      <xdr:row>14</xdr:row>
      <xdr:rowOff>208117</xdr:rowOff>
    </xdr:to>
    <xdr:sp macro="" textlink="">
      <xdr:nvSpPr>
        <xdr:cNvPr id="10" name="角丸四角形 9"/>
        <xdr:cNvSpPr/>
      </xdr:nvSpPr>
      <xdr:spPr>
        <a:xfrm>
          <a:off x="1679838" y="3112376"/>
          <a:ext cx="472785" cy="181841"/>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79959</xdr:colOff>
      <xdr:row>0</xdr:row>
      <xdr:rowOff>99393</xdr:rowOff>
    </xdr:from>
    <xdr:to>
      <xdr:col>32</xdr:col>
      <xdr:colOff>93869</xdr:colOff>
      <xdr:row>2</xdr:row>
      <xdr:rowOff>82829</xdr:rowOff>
    </xdr:to>
    <xdr:sp macro="" textlink="">
      <xdr:nvSpPr>
        <xdr:cNvPr id="12" name="角丸四角形吹き出し 11"/>
        <xdr:cNvSpPr/>
      </xdr:nvSpPr>
      <xdr:spPr>
        <a:xfrm>
          <a:off x="1965909" y="99393"/>
          <a:ext cx="4833560" cy="440636"/>
        </a:xfrm>
        <a:prstGeom prst="wedgeRoundRectCallout">
          <a:avLst>
            <a:gd name="adj1" fmla="val -45534"/>
            <a:gd name="adj2" fmla="val 100504"/>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取引先コード</a:t>
          </a:r>
          <a:r>
            <a:rPr kumimoji="1" lang="en-US" altLang="ja-JP" sz="700"/>
            <a:t>】</a:t>
          </a:r>
        </a:p>
        <a:p>
          <a:pPr algn="l"/>
          <a:r>
            <a:rPr kumimoji="1" lang="ja-JP" altLang="en-US" sz="700"/>
            <a:t>支払通知記載の取引先コード（英数７桁）を入力してください。</a:t>
          </a:r>
          <a:endParaRPr kumimoji="1" lang="en-US" altLang="ja-JP" sz="700"/>
        </a:p>
        <a:p>
          <a:pPr algn="l"/>
          <a:r>
            <a:rPr kumimoji="1" lang="en-US" altLang="ja-JP" sz="700"/>
            <a:t>※</a:t>
          </a:r>
          <a:r>
            <a:rPr kumimoji="1" lang="ja-JP" altLang="en-US" sz="700"/>
            <a:t>新規取引の場合には別途「</a:t>
          </a:r>
          <a:r>
            <a:rPr lang="ja-JP" altLang="ja-JP" sz="700" b="0" i="0">
              <a:solidFill>
                <a:schemeClr val="dk1"/>
              </a:solidFill>
              <a:effectLst/>
              <a:latin typeface="+mn-lt"/>
              <a:ea typeface="+mn-ea"/>
              <a:cs typeface="+mn-cs"/>
            </a:rPr>
            <a:t>取引銀行口座等登録書（取引代金受領に関する依頼書及び承諾書）</a:t>
          </a:r>
          <a:r>
            <a:rPr kumimoji="1" lang="ja-JP" altLang="en-US" sz="700"/>
            <a:t>」の提出が必要となります。</a:t>
          </a:r>
        </a:p>
      </xdr:txBody>
    </xdr:sp>
    <xdr:clientData/>
  </xdr:twoCellAnchor>
  <xdr:twoCellAnchor>
    <xdr:from>
      <xdr:col>34</xdr:col>
      <xdr:colOff>7795</xdr:colOff>
      <xdr:row>1</xdr:row>
      <xdr:rowOff>0</xdr:rowOff>
    </xdr:from>
    <xdr:to>
      <xdr:col>43</xdr:col>
      <xdr:colOff>0</xdr:colOff>
      <xdr:row>7</xdr:row>
      <xdr:rowOff>0</xdr:rowOff>
    </xdr:to>
    <xdr:grpSp>
      <xdr:nvGrpSpPr>
        <xdr:cNvPr id="13" name="グループ化 12"/>
        <xdr:cNvGrpSpPr/>
      </xdr:nvGrpSpPr>
      <xdr:grpSpPr>
        <a:xfrm>
          <a:off x="7066064" y="229577"/>
          <a:ext cx="5663244" cy="1421423"/>
          <a:chOff x="7247283" y="45132"/>
          <a:chExt cx="5976640" cy="1255237"/>
        </a:xfrm>
      </xdr:grpSpPr>
      <xdr:grpSp>
        <xdr:nvGrpSpPr>
          <xdr:cNvPr id="14" name="グループ化 13"/>
          <xdr:cNvGrpSpPr/>
        </xdr:nvGrpSpPr>
        <xdr:grpSpPr>
          <a:xfrm>
            <a:off x="7247283" y="45132"/>
            <a:ext cx="5976640" cy="1255237"/>
            <a:chOff x="4359964" y="133851"/>
            <a:chExt cx="5960074" cy="1238672"/>
          </a:xfrm>
        </xdr:grpSpPr>
        <xdr:pic>
          <xdr:nvPicPr>
            <xdr:cNvPr id="16" name="図 15" descr="支払通知見本用.pdf - いきなり PDF EDIT 7"/>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0799" t="1433" r="31090" b="84226"/>
            <a:stretch/>
          </xdr:blipFill>
          <xdr:spPr>
            <a:xfrm>
              <a:off x="4359964" y="133851"/>
              <a:ext cx="5960074" cy="1238672"/>
            </a:xfrm>
            <a:prstGeom prst="rect">
              <a:avLst/>
            </a:prstGeom>
            <a:ln>
              <a:noFill/>
            </a:ln>
            <a:effectLst>
              <a:outerShdw blurRad="190500" algn="tl" rotWithShape="0">
                <a:srgbClr val="000000">
                  <a:alpha val="70000"/>
                </a:srgbClr>
              </a:outerShdw>
            </a:effectLst>
          </xdr:spPr>
        </xdr:pic>
        <xdr:sp macro="" textlink="">
          <xdr:nvSpPr>
            <xdr:cNvPr id="17" name="角丸四角形 16"/>
            <xdr:cNvSpPr/>
          </xdr:nvSpPr>
          <xdr:spPr>
            <a:xfrm>
              <a:off x="5305599" y="1095617"/>
              <a:ext cx="851445" cy="153314"/>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grpSp>
      <xdr:sp macro="" textlink="">
        <xdr:nvSpPr>
          <xdr:cNvPr id="15" name="円/楕円 25"/>
          <xdr:cNvSpPr/>
        </xdr:nvSpPr>
        <xdr:spPr>
          <a:xfrm>
            <a:off x="8531307" y="871875"/>
            <a:ext cx="130841" cy="136894"/>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A</a:t>
            </a:r>
            <a:endParaRPr kumimoji="1" lang="ja-JP" altLang="en-US" sz="900"/>
          </a:p>
        </xdr:txBody>
      </xdr:sp>
    </xdr:grpSp>
    <xdr:clientData/>
  </xdr:twoCellAnchor>
  <xdr:twoCellAnchor>
    <xdr:from>
      <xdr:col>7</xdr:col>
      <xdr:colOff>1</xdr:colOff>
      <xdr:row>3</xdr:row>
      <xdr:rowOff>29308</xdr:rowOff>
    </xdr:from>
    <xdr:to>
      <xdr:col>7</xdr:col>
      <xdr:colOff>132116</xdr:colOff>
      <xdr:row>3</xdr:row>
      <xdr:rowOff>161423</xdr:rowOff>
    </xdr:to>
    <xdr:sp macro="" textlink="">
      <xdr:nvSpPr>
        <xdr:cNvPr id="18" name="円/楕円 26"/>
        <xdr:cNvSpPr/>
      </xdr:nvSpPr>
      <xdr:spPr>
        <a:xfrm>
          <a:off x="1466851" y="715108"/>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A</a:t>
          </a:r>
          <a:endParaRPr kumimoji="1" lang="ja-JP" altLang="en-US" sz="900"/>
        </a:p>
      </xdr:txBody>
    </xdr:sp>
    <xdr:clientData/>
  </xdr:twoCellAnchor>
  <xdr:twoCellAnchor>
    <xdr:from>
      <xdr:col>7</xdr:col>
      <xdr:colOff>7328</xdr:colOff>
      <xdr:row>10</xdr:row>
      <xdr:rowOff>23684</xdr:rowOff>
    </xdr:from>
    <xdr:to>
      <xdr:col>7</xdr:col>
      <xdr:colOff>139443</xdr:colOff>
      <xdr:row>10</xdr:row>
      <xdr:rowOff>155799</xdr:rowOff>
    </xdr:to>
    <xdr:sp macro="" textlink="">
      <xdr:nvSpPr>
        <xdr:cNvPr id="19" name="円/楕円 27"/>
        <xdr:cNvSpPr/>
      </xdr:nvSpPr>
      <xdr:spPr>
        <a:xfrm>
          <a:off x="1393285" y="2331771"/>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B</a:t>
          </a:r>
          <a:endParaRPr kumimoji="1" lang="ja-JP" altLang="en-US" sz="900"/>
        </a:p>
      </xdr:txBody>
    </xdr:sp>
    <xdr:clientData/>
  </xdr:twoCellAnchor>
  <xdr:twoCellAnchor>
    <xdr:from>
      <xdr:col>7</xdr:col>
      <xdr:colOff>29308</xdr:colOff>
      <xdr:row>14</xdr:row>
      <xdr:rowOff>58616</xdr:rowOff>
    </xdr:from>
    <xdr:to>
      <xdr:col>7</xdr:col>
      <xdr:colOff>161423</xdr:colOff>
      <xdr:row>14</xdr:row>
      <xdr:rowOff>190731</xdr:rowOff>
    </xdr:to>
    <xdr:sp macro="" textlink="">
      <xdr:nvSpPr>
        <xdr:cNvPr id="21" name="円/楕円 30"/>
        <xdr:cNvSpPr/>
      </xdr:nvSpPr>
      <xdr:spPr>
        <a:xfrm>
          <a:off x="1496158" y="3144716"/>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D</a:t>
          </a:r>
          <a:endParaRPr kumimoji="1" lang="ja-JP" altLang="en-US" sz="900"/>
        </a:p>
      </xdr:txBody>
    </xdr:sp>
    <xdr:clientData/>
  </xdr:twoCellAnchor>
  <xdr:twoCellAnchor>
    <xdr:from>
      <xdr:col>7</xdr:col>
      <xdr:colOff>176382</xdr:colOff>
      <xdr:row>22</xdr:row>
      <xdr:rowOff>49483</xdr:rowOff>
    </xdr:from>
    <xdr:to>
      <xdr:col>8</xdr:col>
      <xdr:colOff>98671</xdr:colOff>
      <xdr:row>22</xdr:row>
      <xdr:rowOff>181598</xdr:rowOff>
    </xdr:to>
    <xdr:sp macro="" textlink="">
      <xdr:nvSpPr>
        <xdr:cNvPr id="23" name="円/楕円 35"/>
        <xdr:cNvSpPr/>
      </xdr:nvSpPr>
      <xdr:spPr>
        <a:xfrm>
          <a:off x="1562339" y="5068744"/>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F</a:t>
          </a:r>
          <a:endParaRPr kumimoji="1" lang="ja-JP" altLang="en-US" sz="900"/>
        </a:p>
      </xdr:txBody>
    </xdr:sp>
    <xdr:clientData/>
  </xdr:twoCellAnchor>
  <xdr:twoCellAnchor>
    <xdr:from>
      <xdr:col>35</xdr:col>
      <xdr:colOff>297274</xdr:colOff>
      <xdr:row>19</xdr:row>
      <xdr:rowOff>42702</xdr:rowOff>
    </xdr:from>
    <xdr:to>
      <xdr:col>37</xdr:col>
      <xdr:colOff>251239</xdr:colOff>
      <xdr:row>19</xdr:row>
      <xdr:rowOff>151848</xdr:rowOff>
    </xdr:to>
    <xdr:sp macro="" textlink="">
      <xdr:nvSpPr>
        <xdr:cNvPr id="24" name="角丸四角形 23"/>
        <xdr:cNvSpPr/>
      </xdr:nvSpPr>
      <xdr:spPr>
        <a:xfrm>
          <a:off x="7978013" y="4382789"/>
          <a:ext cx="1212922" cy="109146"/>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134994</xdr:colOff>
      <xdr:row>9</xdr:row>
      <xdr:rowOff>130384</xdr:rowOff>
    </xdr:from>
    <xdr:to>
      <xdr:col>41</xdr:col>
      <xdr:colOff>219615</xdr:colOff>
      <xdr:row>10</xdr:row>
      <xdr:rowOff>31484</xdr:rowOff>
    </xdr:to>
    <xdr:sp macro="" textlink="">
      <xdr:nvSpPr>
        <xdr:cNvPr id="25" name="角丸四角形 24"/>
        <xdr:cNvSpPr/>
      </xdr:nvSpPr>
      <xdr:spPr>
        <a:xfrm>
          <a:off x="11031594" y="2187784"/>
          <a:ext cx="713271" cy="129700"/>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287547</xdr:colOff>
      <xdr:row>19</xdr:row>
      <xdr:rowOff>221747</xdr:rowOff>
    </xdr:from>
    <xdr:to>
      <xdr:col>35</xdr:col>
      <xdr:colOff>627909</xdr:colOff>
      <xdr:row>20</xdr:row>
      <xdr:rowOff>115710</xdr:rowOff>
    </xdr:to>
    <xdr:sp macro="" textlink="">
      <xdr:nvSpPr>
        <xdr:cNvPr id="26" name="角丸四角形 25"/>
        <xdr:cNvSpPr/>
      </xdr:nvSpPr>
      <xdr:spPr>
        <a:xfrm>
          <a:off x="7968286" y="4561834"/>
          <a:ext cx="340362" cy="120354"/>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169185</xdr:colOff>
      <xdr:row>18</xdr:row>
      <xdr:rowOff>22353</xdr:rowOff>
    </xdr:from>
    <xdr:to>
      <xdr:col>39</xdr:col>
      <xdr:colOff>52286</xdr:colOff>
      <xdr:row>18</xdr:row>
      <xdr:rowOff>149419</xdr:rowOff>
    </xdr:to>
    <xdr:sp macro="" textlink="">
      <xdr:nvSpPr>
        <xdr:cNvPr id="27" name="角丸四角形 26"/>
        <xdr:cNvSpPr/>
      </xdr:nvSpPr>
      <xdr:spPr>
        <a:xfrm>
          <a:off x="9738359" y="4136049"/>
          <a:ext cx="512579" cy="127066"/>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307616</xdr:colOff>
      <xdr:row>17</xdr:row>
      <xdr:rowOff>110434</xdr:rowOff>
    </xdr:from>
    <xdr:to>
      <xdr:col>40</xdr:col>
      <xdr:colOff>480391</xdr:colOff>
      <xdr:row>18</xdr:row>
      <xdr:rowOff>22087</xdr:rowOff>
    </xdr:to>
    <xdr:sp macro="" textlink="">
      <xdr:nvSpPr>
        <xdr:cNvPr id="29" name="角丸四角形 28"/>
        <xdr:cNvSpPr/>
      </xdr:nvSpPr>
      <xdr:spPr>
        <a:xfrm>
          <a:off x="10506268" y="3997738"/>
          <a:ext cx="802253" cy="138045"/>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129466</xdr:colOff>
      <xdr:row>19</xdr:row>
      <xdr:rowOff>3381</xdr:rowOff>
    </xdr:from>
    <xdr:to>
      <xdr:col>35</xdr:col>
      <xdr:colOff>260267</xdr:colOff>
      <xdr:row>19</xdr:row>
      <xdr:rowOff>134725</xdr:rowOff>
    </xdr:to>
    <xdr:sp macro="" textlink="">
      <xdr:nvSpPr>
        <xdr:cNvPr id="30" name="円/楕円 24"/>
        <xdr:cNvSpPr/>
      </xdr:nvSpPr>
      <xdr:spPr>
        <a:xfrm>
          <a:off x="7810205" y="4343468"/>
          <a:ext cx="130801" cy="131344"/>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B</a:t>
          </a:r>
          <a:endParaRPr kumimoji="1" lang="ja-JP" altLang="en-US" sz="900"/>
        </a:p>
      </xdr:txBody>
    </xdr:sp>
    <xdr:clientData/>
  </xdr:twoCellAnchor>
  <xdr:twoCellAnchor>
    <xdr:from>
      <xdr:col>39</xdr:col>
      <xdr:colOff>623829</xdr:colOff>
      <xdr:row>9</xdr:row>
      <xdr:rowOff>131968</xdr:rowOff>
    </xdr:from>
    <xdr:to>
      <xdr:col>40</xdr:col>
      <xdr:colOff>110434</xdr:colOff>
      <xdr:row>10</xdr:row>
      <xdr:rowOff>55217</xdr:rowOff>
    </xdr:to>
    <xdr:sp macro="" textlink="">
      <xdr:nvSpPr>
        <xdr:cNvPr id="31" name="円/楕円 28"/>
        <xdr:cNvSpPr/>
      </xdr:nvSpPr>
      <xdr:spPr>
        <a:xfrm>
          <a:off x="10891779" y="2189368"/>
          <a:ext cx="115255" cy="151849"/>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C</a:t>
          </a:r>
          <a:endParaRPr kumimoji="1" lang="ja-JP" altLang="en-US" sz="900"/>
        </a:p>
      </xdr:txBody>
    </xdr:sp>
    <xdr:clientData/>
  </xdr:twoCellAnchor>
  <xdr:twoCellAnchor>
    <xdr:from>
      <xdr:col>35</xdr:col>
      <xdr:colOff>114811</xdr:colOff>
      <xdr:row>20</xdr:row>
      <xdr:rowOff>7663</xdr:rowOff>
    </xdr:from>
    <xdr:to>
      <xdr:col>35</xdr:col>
      <xdr:colOff>245612</xdr:colOff>
      <xdr:row>20</xdr:row>
      <xdr:rowOff>139751</xdr:rowOff>
    </xdr:to>
    <xdr:sp macro="" textlink="">
      <xdr:nvSpPr>
        <xdr:cNvPr id="32" name="円/楕円 31"/>
        <xdr:cNvSpPr/>
      </xdr:nvSpPr>
      <xdr:spPr>
        <a:xfrm>
          <a:off x="7795550" y="4574141"/>
          <a:ext cx="130801" cy="132088"/>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D</a:t>
          </a:r>
          <a:endParaRPr kumimoji="1" lang="ja-JP" altLang="en-US" sz="900"/>
        </a:p>
      </xdr:txBody>
    </xdr:sp>
    <xdr:clientData/>
  </xdr:twoCellAnchor>
  <xdr:twoCellAnchor>
    <xdr:from>
      <xdr:col>38</xdr:col>
      <xdr:colOff>7531</xdr:colOff>
      <xdr:row>18</xdr:row>
      <xdr:rowOff>37903</xdr:rowOff>
    </xdr:from>
    <xdr:to>
      <xdr:col>38</xdr:col>
      <xdr:colOff>100677</xdr:colOff>
      <xdr:row>18</xdr:row>
      <xdr:rowOff>169247</xdr:rowOff>
    </xdr:to>
    <xdr:sp macro="" textlink="">
      <xdr:nvSpPr>
        <xdr:cNvPr id="33" name="円/楕円 32"/>
        <xdr:cNvSpPr/>
      </xdr:nvSpPr>
      <xdr:spPr>
        <a:xfrm>
          <a:off x="9576705" y="4151599"/>
          <a:ext cx="93146" cy="131344"/>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E</a:t>
          </a:r>
          <a:endParaRPr kumimoji="1" lang="ja-JP" altLang="en-US" sz="900"/>
        </a:p>
      </xdr:txBody>
    </xdr:sp>
    <xdr:clientData/>
  </xdr:twoCellAnchor>
  <xdr:twoCellAnchor>
    <xdr:from>
      <xdr:col>39</xdr:col>
      <xdr:colOff>134833</xdr:colOff>
      <xdr:row>17</xdr:row>
      <xdr:rowOff>110430</xdr:rowOff>
    </xdr:from>
    <xdr:to>
      <xdr:col>39</xdr:col>
      <xdr:colOff>266908</xdr:colOff>
      <xdr:row>18</xdr:row>
      <xdr:rowOff>6638</xdr:rowOff>
    </xdr:to>
    <xdr:sp macro="" textlink="">
      <xdr:nvSpPr>
        <xdr:cNvPr id="34" name="円/楕円 34"/>
        <xdr:cNvSpPr/>
      </xdr:nvSpPr>
      <xdr:spPr>
        <a:xfrm>
          <a:off x="10333485" y="3997734"/>
          <a:ext cx="132075" cy="122600"/>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F</a:t>
          </a:r>
          <a:endParaRPr kumimoji="1" lang="ja-JP" altLang="en-US" sz="900"/>
        </a:p>
      </xdr:txBody>
    </xdr:sp>
    <xdr:clientData/>
  </xdr:twoCellAnchor>
  <xdr:twoCellAnchor>
    <xdr:from>
      <xdr:col>35</xdr:col>
      <xdr:colOff>98245</xdr:colOff>
      <xdr:row>22</xdr:row>
      <xdr:rowOff>125449</xdr:rowOff>
    </xdr:from>
    <xdr:to>
      <xdr:col>35</xdr:col>
      <xdr:colOff>229046</xdr:colOff>
      <xdr:row>23</xdr:row>
      <xdr:rowOff>30402</xdr:rowOff>
    </xdr:to>
    <xdr:sp macro="" textlink="">
      <xdr:nvSpPr>
        <xdr:cNvPr id="35" name="円/楕円 36"/>
        <xdr:cNvSpPr/>
      </xdr:nvSpPr>
      <xdr:spPr>
        <a:xfrm>
          <a:off x="7778984" y="5144710"/>
          <a:ext cx="130801" cy="131344"/>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G</a:t>
          </a:r>
          <a:endParaRPr kumimoji="1" lang="ja-JP" altLang="en-US" sz="900"/>
        </a:p>
      </xdr:txBody>
    </xdr:sp>
    <xdr:clientData/>
  </xdr:twoCellAnchor>
  <xdr:twoCellAnchor>
    <xdr:from>
      <xdr:col>1</xdr:col>
      <xdr:colOff>172767</xdr:colOff>
      <xdr:row>29</xdr:row>
      <xdr:rowOff>160025</xdr:rowOff>
    </xdr:from>
    <xdr:to>
      <xdr:col>2</xdr:col>
      <xdr:colOff>95056</xdr:colOff>
      <xdr:row>30</xdr:row>
      <xdr:rowOff>65749</xdr:rowOff>
    </xdr:to>
    <xdr:sp macro="" textlink="">
      <xdr:nvSpPr>
        <xdr:cNvPr id="36" name="円/楕円 37"/>
        <xdr:cNvSpPr/>
      </xdr:nvSpPr>
      <xdr:spPr>
        <a:xfrm>
          <a:off x="299767" y="6764025"/>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G</a:t>
          </a:r>
          <a:endParaRPr kumimoji="1" lang="ja-JP" altLang="en-US" sz="900"/>
        </a:p>
      </xdr:txBody>
    </xdr:sp>
    <xdr:clientData/>
  </xdr:twoCellAnchor>
  <xdr:twoCellAnchor>
    <xdr:from>
      <xdr:col>13</xdr:col>
      <xdr:colOff>88350</xdr:colOff>
      <xdr:row>18</xdr:row>
      <xdr:rowOff>121487</xdr:rowOff>
    </xdr:from>
    <xdr:to>
      <xdr:col>23</xdr:col>
      <xdr:colOff>182219</xdr:colOff>
      <xdr:row>20</xdr:row>
      <xdr:rowOff>121489</xdr:rowOff>
    </xdr:to>
    <xdr:sp macro="" textlink="">
      <xdr:nvSpPr>
        <xdr:cNvPr id="37" name="角丸四角形吹き出し 36"/>
        <xdr:cNvSpPr/>
      </xdr:nvSpPr>
      <xdr:spPr>
        <a:xfrm>
          <a:off x="2733263" y="4235183"/>
          <a:ext cx="2192130" cy="452784"/>
        </a:xfrm>
        <a:prstGeom prst="wedgeRoundRectCallout">
          <a:avLst>
            <a:gd name="adj1" fmla="val -53383"/>
            <a:gd name="adj2" fmla="val 8867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出来高</a:t>
          </a:r>
          <a:r>
            <a:rPr kumimoji="1" lang="en-US" altLang="ja-JP" sz="700"/>
            <a:t>】</a:t>
          </a:r>
        </a:p>
        <a:p>
          <a:pPr algn="l"/>
          <a:r>
            <a:rPr kumimoji="1" lang="ja-JP" altLang="en-US" sz="700"/>
            <a:t>一般契約の場合は累計出来高を入力して下さい。</a:t>
          </a:r>
        </a:p>
        <a:p>
          <a:pPr algn="l"/>
          <a:r>
            <a:rPr kumimoji="1" lang="ja-JP" altLang="en-US" sz="700"/>
            <a:t>単価・無契約の場合は当月出来高を入力して下さい。</a:t>
          </a:r>
          <a:endParaRPr kumimoji="1" lang="en-US" altLang="ja-JP" sz="700"/>
        </a:p>
      </xdr:txBody>
    </xdr:sp>
    <xdr:clientData/>
  </xdr:twoCellAnchor>
  <xdr:twoCellAnchor>
    <xdr:from>
      <xdr:col>16</xdr:col>
      <xdr:colOff>190456</xdr:colOff>
      <xdr:row>20</xdr:row>
      <xdr:rowOff>187743</xdr:rowOff>
    </xdr:from>
    <xdr:to>
      <xdr:col>25</xdr:col>
      <xdr:colOff>192900</xdr:colOff>
      <xdr:row>22</xdr:row>
      <xdr:rowOff>186466</xdr:rowOff>
    </xdr:to>
    <xdr:sp macro="" textlink="">
      <xdr:nvSpPr>
        <xdr:cNvPr id="38" name="角丸四角形吹き出し 37"/>
        <xdr:cNvSpPr/>
      </xdr:nvSpPr>
      <xdr:spPr>
        <a:xfrm>
          <a:off x="3464847" y="4754221"/>
          <a:ext cx="1890879" cy="451506"/>
        </a:xfrm>
        <a:prstGeom prst="wedgeRoundRectCallout">
          <a:avLst>
            <a:gd name="adj1" fmla="val -91256"/>
            <a:gd name="adj2" fmla="val 2893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出来高の</a:t>
          </a:r>
          <a:r>
            <a:rPr kumimoji="1" lang="en-US" altLang="ja-JP" sz="700"/>
            <a:t>90</a:t>
          </a:r>
          <a:r>
            <a:rPr kumimoji="1" lang="ja-JP" altLang="en-US" sz="700"/>
            <a:t>％以内</a:t>
          </a:r>
          <a:r>
            <a:rPr kumimoji="1" lang="en-US" altLang="ja-JP" sz="700"/>
            <a:t>】</a:t>
          </a:r>
        </a:p>
        <a:p>
          <a:pPr algn="l"/>
          <a:r>
            <a:rPr kumimoji="1" lang="ja-JP" altLang="en-US" sz="700"/>
            <a:t>注文書の保留率に応じて、出来高より</a:t>
          </a:r>
        </a:p>
        <a:p>
          <a:pPr algn="l"/>
          <a:r>
            <a:rPr kumimoji="1" lang="ja-JP" altLang="en-US" sz="700"/>
            <a:t>保留額を控除した金額を入力してください。</a:t>
          </a:r>
          <a:endParaRPr kumimoji="1" lang="en-US" altLang="ja-JP" sz="700"/>
        </a:p>
      </xdr:txBody>
    </xdr:sp>
    <xdr:clientData/>
  </xdr:twoCellAnchor>
  <xdr:twoCellAnchor>
    <xdr:from>
      <xdr:col>18</xdr:col>
      <xdr:colOff>72693</xdr:colOff>
      <xdr:row>22</xdr:row>
      <xdr:rowOff>224547</xdr:rowOff>
    </xdr:from>
    <xdr:to>
      <xdr:col>27</xdr:col>
      <xdr:colOff>157370</xdr:colOff>
      <xdr:row>24</xdr:row>
      <xdr:rowOff>201548</xdr:rowOff>
    </xdr:to>
    <xdr:sp macro="" textlink="">
      <xdr:nvSpPr>
        <xdr:cNvPr id="39" name="角丸四角形吹き出し 38"/>
        <xdr:cNvSpPr/>
      </xdr:nvSpPr>
      <xdr:spPr>
        <a:xfrm>
          <a:off x="3766736" y="5243808"/>
          <a:ext cx="1973112" cy="429783"/>
        </a:xfrm>
        <a:prstGeom prst="wedgeRoundRectCallout">
          <a:avLst>
            <a:gd name="adj1" fmla="val -105071"/>
            <a:gd name="adj2" fmla="val -24506"/>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既収額</a:t>
          </a:r>
          <a:r>
            <a:rPr kumimoji="1" lang="en-US" altLang="ja-JP" sz="700"/>
            <a:t>】</a:t>
          </a:r>
        </a:p>
        <a:p>
          <a:pPr algn="l"/>
          <a:r>
            <a:rPr kumimoji="1" lang="ja-JP" altLang="en-US" sz="700"/>
            <a:t>弊社累計支払額</a:t>
          </a:r>
          <a:r>
            <a:rPr kumimoji="1" lang="en-US" altLang="ja-JP" sz="700"/>
            <a:t>(</a:t>
          </a:r>
          <a:r>
            <a:rPr kumimoji="1" lang="ja-JP" altLang="en-US" sz="700"/>
            <a:t>消費税抜き）を入力してください。</a:t>
          </a:r>
          <a:endParaRPr kumimoji="1" lang="en-US" altLang="ja-JP" sz="700"/>
        </a:p>
        <a:p>
          <a:pPr algn="l"/>
          <a:r>
            <a:rPr kumimoji="1" lang="en-US" altLang="ja-JP" sz="700"/>
            <a:t>※</a:t>
          </a:r>
          <a:r>
            <a:rPr kumimoji="1" lang="ja-JP" altLang="en-US" sz="700"/>
            <a:t>支払通知書参照。</a:t>
          </a:r>
          <a:endParaRPr kumimoji="1" lang="en-US" altLang="ja-JP" sz="700"/>
        </a:p>
      </xdr:txBody>
    </xdr:sp>
    <xdr:clientData/>
  </xdr:twoCellAnchor>
  <xdr:twoCellAnchor>
    <xdr:from>
      <xdr:col>16</xdr:col>
      <xdr:colOff>8622</xdr:colOff>
      <xdr:row>26</xdr:row>
      <xdr:rowOff>131903</xdr:rowOff>
    </xdr:from>
    <xdr:to>
      <xdr:col>27</xdr:col>
      <xdr:colOff>52457</xdr:colOff>
      <xdr:row>29</xdr:row>
      <xdr:rowOff>19324</xdr:rowOff>
    </xdr:to>
    <xdr:sp macro="" textlink="">
      <xdr:nvSpPr>
        <xdr:cNvPr id="40" name="角丸四角形吹き出し 39"/>
        <xdr:cNvSpPr/>
      </xdr:nvSpPr>
      <xdr:spPr>
        <a:xfrm>
          <a:off x="3283013" y="6056729"/>
          <a:ext cx="2351922" cy="566595"/>
        </a:xfrm>
        <a:prstGeom prst="wedgeRoundRectCallout">
          <a:avLst>
            <a:gd name="adj1" fmla="val -34462"/>
            <a:gd name="adj2" fmla="val -8050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消費税修正</a:t>
          </a:r>
          <a:r>
            <a:rPr kumimoji="1" lang="en-US" altLang="ja-JP" sz="700"/>
            <a:t>】</a:t>
          </a:r>
        </a:p>
        <a:p>
          <a:pPr algn="l"/>
          <a:r>
            <a:rPr kumimoji="1" lang="ja-JP" altLang="en-US" sz="700"/>
            <a:t>非課税、対象外項目を含む場合や、端数処理等により、、</a:t>
          </a:r>
        </a:p>
        <a:p>
          <a:pPr algn="l"/>
          <a:r>
            <a:rPr kumimoji="1" lang="ja-JP" altLang="en-US" sz="700"/>
            <a:t>計算値と差異が出る場合に、修正後の金額を入力して下さい。</a:t>
          </a:r>
        </a:p>
        <a:p>
          <a:pPr algn="l"/>
          <a:r>
            <a:rPr kumimoji="1" lang="en-US" altLang="ja-JP" sz="700" u="sng">
              <a:solidFill>
                <a:srgbClr val="FF0000"/>
              </a:solidFill>
            </a:rPr>
            <a:t>※</a:t>
          </a:r>
          <a:r>
            <a:rPr kumimoji="1" lang="ja-JP" altLang="en-US" sz="700" u="sng">
              <a:solidFill>
                <a:srgbClr val="FF0000"/>
              </a:solidFill>
            </a:rPr>
            <a:t>調整が不要な場合は空欄としてください。</a:t>
          </a:r>
          <a:endParaRPr kumimoji="1" lang="en-US" altLang="ja-JP" sz="700" u="sng">
            <a:solidFill>
              <a:srgbClr val="FF0000"/>
            </a:solidFill>
          </a:endParaRPr>
        </a:p>
      </xdr:txBody>
    </xdr:sp>
    <xdr:clientData/>
  </xdr:twoCellAnchor>
  <xdr:twoCellAnchor>
    <xdr:from>
      <xdr:col>1</xdr:col>
      <xdr:colOff>85868</xdr:colOff>
      <xdr:row>33</xdr:row>
      <xdr:rowOff>2267</xdr:rowOff>
    </xdr:from>
    <xdr:to>
      <xdr:col>27</xdr:col>
      <xdr:colOff>176695</xdr:colOff>
      <xdr:row>45</xdr:row>
      <xdr:rowOff>80205</xdr:rowOff>
    </xdr:to>
    <xdr:sp macro="" textlink="">
      <xdr:nvSpPr>
        <xdr:cNvPr id="41" name="角丸四角形 40"/>
        <xdr:cNvSpPr/>
      </xdr:nvSpPr>
      <xdr:spPr>
        <a:xfrm>
          <a:off x="212868" y="7406919"/>
          <a:ext cx="5546305" cy="2684199"/>
        </a:xfrm>
        <a:prstGeom prst="roundRect">
          <a:avLst>
            <a:gd name="adj" fmla="val 9258"/>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160128</xdr:colOff>
      <xdr:row>29</xdr:row>
      <xdr:rowOff>149087</xdr:rowOff>
    </xdr:from>
    <xdr:to>
      <xdr:col>32</xdr:col>
      <xdr:colOff>149085</xdr:colOff>
      <xdr:row>32</xdr:row>
      <xdr:rowOff>115956</xdr:rowOff>
    </xdr:to>
    <xdr:sp macro="" textlink="">
      <xdr:nvSpPr>
        <xdr:cNvPr id="42" name="角丸四角形吹き出し 41"/>
        <xdr:cNvSpPr/>
      </xdr:nvSpPr>
      <xdr:spPr>
        <a:xfrm>
          <a:off x="3014867" y="6648174"/>
          <a:ext cx="3765827" cy="646043"/>
        </a:xfrm>
        <a:prstGeom prst="wedgeRoundRectCallout">
          <a:avLst>
            <a:gd name="adj1" fmla="val -36838"/>
            <a:gd name="adj2" fmla="val 97415"/>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振込口座・でんさい口座</a:t>
          </a:r>
          <a:r>
            <a:rPr kumimoji="1" lang="en-US" altLang="ja-JP" sz="700"/>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a:t>「</a:t>
          </a:r>
          <a:r>
            <a:rPr lang="ja-JP" altLang="en-US" sz="700" b="0" i="0">
              <a:solidFill>
                <a:schemeClr val="dk1"/>
              </a:solidFill>
              <a:effectLst/>
              <a:latin typeface="+mn-lt"/>
              <a:ea typeface="+mn-ea"/>
              <a:cs typeface="+mn-cs"/>
            </a:rPr>
            <a:t>取引銀行口座等登録書（取引代金受領に関する依頼書及び承諾書）</a:t>
          </a:r>
          <a:r>
            <a:rPr kumimoji="1" lang="ja-JP" altLang="en-US" sz="700"/>
            <a:t>」に記載した振込先口座情報を入力してください。</a:t>
          </a:r>
          <a:endParaRPr kumimoji="1" lang="en-US" altLang="ja-JP" sz="700"/>
        </a:p>
        <a:p>
          <a:pPr algn="l"/>
          <a:r>
            <a:rPr kumimoji="1" lang="ja-JP" altLang="en-US" sz="700"/>
            <a:t>登録口座に変更がある場合は再度「</a:t>
          </a:r>
          <a:r>
            <a:rPr lang="ja-JP" altLang="ja-JP" sz="700" b="0" i="0">
              <a:solidFill>
                <a:schemeClr val="dk1"/>
              </a:solidFill>
              <a:effectLst/>
              <a:latin typeface="+mn-lt"/>
              <a:ea typeface="+mn-ea"/>
              <a:cs typeface="+mn-cs"/>
            </a:rPr>
            <a:t>取引銀行口座等登録書（取引代金受領に関する依頼書及び承諾書）</a:t>
          </a:r>
          <a:r>
            <a:rPr kumimoji="1" lang="ja-JP" altLang="en-US" sz="700"/>
            <a:t>」の提出が必要となります。</a:t>
          </a:r>
          <a:endParaRPr kumimoji="1" lang="en-US" altLang="ja-JP" sz="700"/>
        </a:p>
      </xdr:txBody>
    </xdr:sp>
    <xdr:clientData/>
  </xdr:twoCellAnchor>
  <xdr:twoCellAnchor>
    <xdr:from>
      <xdr:col>16</xdr:col>
      <xdr:colOff>132518</xdr:colOff>
      <xdr:row>3</xdr:row>
      <xdr:rowOff>24849</xdr:rowOff>
    </xdr:from>
    <xdr:to>
      <xdr:col>32</xdr:col>
      <xdr:colOff>157370</xdr:colOff>
      <xdr:row>5</xdr:row>
      <xdr:rowOff>209826</xdr:rowOff>
    </xdr:to>
    <xdr:sp macro="" textlink="">
      <xdr:nvSpPr>
        <xdr:cNvPr id="43" name="対角する 2 つの角を切り取った四角形 42"/>
        <xdr:cNvSpPr/>
      </xdr:nvSpPr>
      <xdr:spPr>
        <a:xfrm>
          <a:off x="3489735" y="704023"/>
          <a:ext cx="3382070" cy="637760"/>
        </a:xfrm>
        <a:prstGeom prst="snip2Diag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lIns="0" tIns="0" rIns="0" bIns="0" rtlCol="0" anchor="ctr"/>
        <a:lstStyle/>
        <a:p>
          <a:pPr algn="l"/>
          <a:r>
            <a:rPr kumimoji="1" lang="ja-JP" altLang="en-US" sz="1000" b="1">
              <a:latin typeface="+mn-ea"/>
              <a:ea typeface="+mn-ea"/>
            </a:rPr>
            <a:t>入力はすべて</a:t>
          </a:r>
          <a:r>
            <a:rPr kumimoji="1" lang="en-US" altLang="ja-JP" sz="1000" b="1">
              <a:solidFill>
                <a:srgbClr val="FF0000"/>
              </a:solidFill>
              <a:latin typeface="+mn-ea"/>
              <a:ea typeface="+mn-ea"/>
            </a:rPr>
            <a:t>【</a:t>
          </a:r>
          <a:r>
            <a:rPr kumimoji="1" lang="ja-JP" altLang="en-US" sz="1000" b="1">
              <a:solidFill>
                <a:srgbClr val="FF0000"/>
              </a:solidFill>
              <a:latin typeface="+mn-ea"/>
              <a:ea typeface="+mn-ea"/>
            </a:rPr>
            <a:t>入力フォーム</a:t>
          </a:r>
          <a:r>
            <a:rPr kumimoji="1" lang="en-US" altLang="ja-JP" sz="1000" b="1">
              <a:solidFill>
                <a:srgbClr val="FF0000"/>
              </a:solidFill>
              <a:latin typeface="+mn-ea"/>
              <a:ea typeface="+mn-ea"/>
            </a:rPr>
            <a:t>】</a:t>
          </a:r>
          <a:r>
            <a:rPr kumimoji="1" lang="ja-JP" altLang="en-US" sz="1000" b="1">
              <a:solidFill>
                <a:srgbClr val="FF0000"/>
              </a:solidFill>
              <a:latin typeface="+mn-ea"/>
              <a:ea typeface="+mn-ea"/>
            </a:rPr>
            <a:t>シートに行ってください。</a:t>
          </a:r>
          <a:endParaRPr kumimoji="1" lang="en-US" altLang="ja-JP" sz="1000" b="1">
            <a:solidFill>
              <a:sysClr val="windowText" lastClr="000000"/>
            </a:solidFill>
            <a:latin typeface="+mn-ea"/>
            <a:ea typeface="+mn-ea"/>
          </a:endParaRPr>
        </a:p>
        <a:p>
          <a:pPr algn="ctr"/>
          <a:r>
            <a:rPr kumimoji="1" lang="en-US" altLang="ja-JP" sz="1000" b="1">
              <a:latin typeface="+mn-ea"/>
              <a:ea typeface="+mn-ea"/>
            </a:rPr>
            <a:t>【</a:t>
          </a:r>
          <a:r>
            <a:rPr kumimoji="1" lang="ja-JP" altLang="en-US" sz="1000" b="1">
              <a:latin typeface="+mn-ea"/>
              <a:ea typeface="+mn-ea"/>
            </a:rPr>
            <a:t>請求書</a:t>
          </a:r>
          <a:r>
            <a:rPr kumimoji="1" lang="en-US" altLang="ja-JP" sz="1000" b="1">
              <a:latin typeface="+mn-ea"/>
              <a:ea typeface="+mn-ea"/>
            </a:rPr>
            <a:t>】</a:t>
          </a:r>
          <a:r>
            <a:rPr kumimoji="1" lang="ja-JP" altLang="en-US" sz="1000" b="1">
              <a:latin typeface="+mn-ea"/>
              <a:ea typeface="+mn-ea"/>
            </a:rPr>
            <a:t>シートは印刷用になりますので、編集はできません。</a:t>
          </a:r>
          <a:endParaRPr kumimoji="1" lang="en-US" altLang="ja-JP" sz="1000" b="1">
            <a:latin typeface="+mn-ea"/>
            <a:ea typeface="+mn-ea"/>
          </a:endParaRPr>
        </a:p>
        <a:p>
          <a:pPr algn="l"/>
          <a:r>
            <a:rPr kumimoji="1" lang="en-US" altLang="ja-JP" sz="1000" b="1">
              <a:latin typeface="+mn-ea"/>
              <a:ea typeface="+mn-ea"/>
            </a:rPr>
            <a:t>※</a:t>
          </a:r>
          <a:r>
            <a:rPr kumimoji="1" lang="ja-JP" altLang="en-US" sz="1000" b="1">
              <a:latin typeface="+mn-ea"/>
              <a:ea typeface="+mn-ea"/>
            </a:rPr>
            <a:t>シート保護の解除パスワードは通知致しません</a:t>
          </a:r>
        </a:p>
      </xdr:txBody>
    </xdr:sp>
    <xdr:clientData/>
  </xdr:twoCellAnchor>
  <xdr:twoCellAnchor>
    <xdr:from>
      <xdr:col>41</xdr:col>
      <xdr:colOff>320525</xdr:colOff>
      <xdr:row>9</xdr:row>
      <xdr:rowOff>136459</xdr:rowOff>
    </xdr:from>
    <xdr:to>
      <xdr:col>42</xdr:col>
      <xdr:colOff>405145</xdr:colOff>
      <xdr:row>10</xdr:row>
      <xdr:rowOff>37559</xdr:rowOff>
    </xdr:to>
    <xdr:sp macro="" textlink="">
      <xdr:nvSpPr>
        <xdr:cNvPr id="44" name="角丸四角形 43"/>
        <xdr:cNvSpPr/>
      </xdr:nvSpPr>
      <xdr:spPr>
        <a:xfrm>
          <a:off x="11845775" y="2193859"/>
          <a:ext cx="713270" cy="129700"/>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621195</xdr:colOff>
      <xdr:row>8</xdr:row>
      <xdr:rowOff>198783</xdr:rowOff>
    </xdr:from>
    <xdr:to>
      <xdr:col>42</xdr:col>
      <xdr:colOff>69016</xdr:colOff>
      <xdr:row>9</xdr:row>
      <xdr:rowOff>118622</xdr:rowOff>
    </xdr:to>
    <xdr:sp macro="" textlink="">
      <xdr:nvSpPr>
        <xdr:cNvPr id="45" name="円/楕円 55"/>
        <xdr:cNvSpPr/>
      </xdr:nvSpPr>
      <xdr:spPr>
        <a:xfrm>
          <a:off x="12146445" y="2027583"/>
          <a:ext cx="76471" cy="148439"/>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A</a:t>
          </a:r>
          <a:endParaRPr kumimoji="1" lang="ja-JP" altLang="en-US" sz="900"/>
        </a:p>
      </xdr:txBody>
    </xdr:sp>
    <xdr:clientData/>
  </xdr:twoCellAnchor>
  <xdr:twoCellAnchor>
    <xdr:from>
      <xdr:col>14</xdr:col>
      <xdr:colOff>75091</xdr:colOff>
      <xdr:row>10</xdr:row>
      <xdr:rowOff>124236</xdr:rowOff>
    </xdr:from>
    <xdr:to>
      <xdr:col>32</xdr:col>
      <xdr:colOff>190501</xdr:colOff>
      <xdr:row>13</xdr:row>
      <xdr:rowOff>13801</xdr:rowOff>
    </xdr:to>
    <xdr:sp macro="" textlink="">
      <xdr:nvSpPr>
        <xdr:cNvPr id="46" name="角丸四角形吹き出し 45"/>
        <xdr:cNvSpPr/>
      </xdr:nvSpPr>
      <xdr:spPr>
        <a:xfrm>
          <a:off x="2929830" y="2432323"/>
          <a:ext cx="3892280" cy="563217"/>
        </a:xfrm>
        <a:prstGeom prst="wedgeRoundRectCallout">
          <a:avLst>
            <a:gd name="adj1" fmla="val -75546"/>
            <a:gd name="adj2" fmla="val 64731"/>
            <a:gd name="adj3" fmla="val 16667"/>
          </a:avLst>
        </a:prstGeom>
        <a:gradFill>
          <a:gsLst>
            <a:gs pos="0">
              <a:schemeClr val="accent3">
                <a:tint val="50000"/>
                <a:satMod val="300000"/>
              </a:schemeClr>
            </a:gs>
            <a:gs pos="35000">
              <a:schemeClr val="accent3">
                <a:tint val="37000"/>
                <a:satMod val="300000"/>
              </a:schemeClr>
            </a:gs>
            <a:gs pos="100000">
              <a:schemeClr val="accent3">
                <a:tint val="15000"/>
                <a:satMod val="350000"/>
              </a:schemeClr>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契約区分</a:t>
          </a:r>
          <a:r>
            <a:rPr kumimoji="1" lang="en-US" altLang="ja-JP" sz="700"/>
            <a:t>】</a:t>
          </a:r>
        </a:p>
        <a:p>
          <a:pPr algn="l"/>
          <a:r>
            <a:rPr kumimoji="1" lang="ja-JP" altLang="en-US" sz="700"/>
            <a:t>契約区分（契約・単価契約・無契約）を選択してください。注文書の発行がない場合は無契約となります。</a:t>
          </a:r>
        </a:p>
        <a:p>
          <a:pPr algn="l"/>
          <a:r>
            <a:rPr kumimoji="1" lang="ja-JP" altLang="en-US" sz="700"/>
            <a:t>選択した内容に応じて必要な入力箇所が変わりますので、</a:t>
          </a:r>
          <a:r>
            <a:rPr kumimoji="1" lang="ja-JP" altLang="en-US" sz="700" u="sng">
              <a:solidFill>
                <a:srgbClr val="FF0000"/>
              </a:solidFill>
            </a:rPr>
            <a:t>請求の都度、必ず確認してください。</a:t>
          </a:r>
        </a:p>
        <a:p>
          <a:pPr algn="l"/>
          <a:r>
            <a:rPr kumimoji="1" lang="en-US" altLang="ja-JP" sz="700"/>
            <a:t>※</a:t>
          </a:r>
          <a:r>
            <a:rPr kumimoji="1" lang="ja-JP" altLang="en-US" sz="700"/>
            <a:t>選択後黒塗りとなるセルについては入力不要です</a:t>
          </a:r>
          <a:endParaRPr kumimoji="1" lang="en-US" altLang="ja-JP" sz="700"/>
        </a:p>
      </xdr:txBody>
    </xdr:sp>
    <xdr:clientData/>
  </xdr:twoCellAnchor>
  <xdr:twoCellAnchor>
    <xdr:from>
      <xdr:col>17</xdr:col>
      <xdr:colOff>5523</xdr:colOff>
      <xdr:row>15</xdr:row>
      <xdr:rowOff>77304</xdr:rowOff>
    </xdr:from>
    <xdr:to>
      <xdr:col>33</xdr:col>
      <xdr:colOff>204305</xdr:colOff>
      <xdr:row>18</xdr:row>
      <xdr:rowOff>13804</xdr:rowOff>
    </xdr:to>
    <xdr:sp macro="" textlink="">
      <xdr:nvSpPr>
        <xdr:cNvPr id="47" name="角丸四角形吹き出し 46"/>
        <xdr:cNvSpPr/>
      </xdr:nvSpPr>
      <xdr:spPr>
        <a:xfrm>
          <a:off x="3489740" y="3511826"/>
          <a:ext cx="3556000" cy="615674"/>
        </a:xfrm>
        <a:prstGeom prst="wedgeRoundRectCallout">
          <a:avLst>
            <a:gd name="adj1" fmla="val -76612"/>
            <a:gd name="adj2" fmla="val 2818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0" tIns="0" rIns="0" bIns="0" rtlCol="0" anchor="t"/>
        <a:lstStyle/>
        <a:p>
          <a:pPr algn="l"/>
          <a:r>
            <a:rPr kumimoji="1" lang="en-US" altLang="ja-JP" sz="700"/>
            <a:t>【</a:t>
          </a:r>
          <a:r>
            <a:rPr kumimoji="1" lang="ja-JP" altLang="en-US" sz="700"/>
            <a:t>消費税率</a:t>
          </a:r>
          <a:r>
            <a:rPr kumimoji="1" lang="en-US" altLang="ja-JP" sz="700"/>
            <a:t>】【</a:t>
          </a:r>
          <a:r>
            <a:rPr kumimoji="1" lang="ja-JP" altLang="en-US" sz="700"/>
            <a:t>消費税率</a:t>
          </a:r>
          <a:r>
            <a:rPr kumimoji="1" lang="en-US" altLang="ja-JP" sz="700"/>
            <a:t>】</a:t>
          </a:r>
        </a:p>
        <a:p>
          <a:pPr algn="l"/>
          <a:r>
            <a:rPr kumimoji="1" lang="ja-JP" altLang="en-US" sz="700"/>
            <a:t>ドロップダウンリストより該当する消費税区分を選択してください。</a:t>
          </a:r>
        </a:p>
        <a:p>
          <a:pPr algn="l"/>
          <a:r>
            <a:rPr kumimoji="1" lang="en-US" altLang="ja-JP" sz="700"/>
            <a:t>※</a:t>
          </a:r>
          <a:r>
            <a:rPr kumimoji="1" lang="ja-JP" altLang="en-US" sz="700"/>
            <a:t>契約締結日は注文書記載の日付を基準とします。</a:t>
          </a:r>
        </a:p>
        <a:p>
          <a:pPr algn="l"/>
          <a:r>
            <a:rPr kumimoji="1" lang="en-US" altLang="ja-JP" sz="700"/>
            <a:t>※</a:t>
          </a:r>
          <a:r>
            <a:rPr kumimoji="1" lang="ja-JP" altLang="en-US" sz="700" b="1" u="sng">
              <a:solidFill>
                <a:srgbClr val="FF0000"/>
              </a:solidFill>
            </a:rPr>
            <a:t>税率８％軽減税率・</a:t>
          </a:r>
          <a:r>
            <a:rPr kumimoji="1" lang="en-US" altLang="ja-JP" sz="700" b="1" u="sng">
              <a:solidFill>
                <a:srgbClr val="FF0000"/>
              </a:solidFill>
            </a:rPr>
            <a:t>10</a:t>
          </a:r>
          <a:r>
            <a:rPr kumimoji="1" lang="ja-JP" altLang="en-US" sz="700" b="1" u="sng">
              <a:solidFill>
                <a:srgbClr val="FF0000"/>
              </a:solidFill>
            </a:rPr>
            <a:t>％・対象外・非課税の各税率ごとに請求書を分けて提出してください</a:t>
          </a:r>
          <a:r>
            <a:rPr kumimoji="1" lang="ja-JP" altLang="en-US" sz="700"/>
            <a:t>。</a:t>
          </a:r>
          <a:endParaRPr kumimoji="1" lang="en-US" altLang="ja-JP" sz="700"/>
        </a:p>
      </xdr:txBody>
    </xdr:sp>
    <xdr:clientData/>
  </xdr:twoCellAnchor>
  <xdr:twoCellAnchor editAs="oneCell">
    <xdr:from>
      <xdr:col>41</xdr:col>
      <xdr:colOff>79577</xdr:colOff>
      <xdr:row>1</xdr:row>
      <xdr:rowOff>193261</xdr:rowOff>
    </xdr:from>
    <xdr:to>
      <xdr:col>42</xdr:col>
      <xdr:colOff>388629</xdr:colOff>
      <xdr:row>2</xdr:row>
      <xdr:rowOff>141494</xdr:rowOff>
    </xdr:to>
    <xdr:pic>
      <xdr:nvPicPr>
        <xdr:cNvPr id="49" name="図 48"/>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04827" y="421861"/>
          <a:ext cx="937702" cy="176833"/>
        </a:xfrm>
        <a:prstGeom prst="rect">
          <a:avLst/>
        </a:prstGeom>
      </xdr:spPr>
    </xdr:pic>
    <xdr:clientData/>
  </xdr:twoCellAnchor>
  <xdr:twoCellAnchor editAs="oneCell">
    <xdr:from>
      <xdr:col>39</xdr:col>
      <xdr:colOff>474871</xdr:colOff>
      <xdr:row>8</xdr:row>
      <xdr:rowOff>33131</xdr:rowOff>
    </xdr:from>
    <xdr:to>
      <xdr:col>41</xdr:col>
      <xdr:colOff>359074</xdr:colOff>
      <xdr:row>9</xdr:row>
      <xdr:rowOff>111582</xdr:rowOff>
    </xdr:to>
    <xdr:pic>
      <xdr:nvPicPr>
        <xdr:cNvPr id="50" name="図 49"/>
        <xdr:cNvPicPr>
          <a:picLocks noChangeAspect="1"/>
        </xdr:cNvPicPr>
      </xdr:nvPicPr>
      <xdr:blipFill>
        <a:blip xmlns:r="http://schemas.openxmlformats.org/officeDocument/2006/relationships" r:embed="rId4"/>
        <a:stretch>
          <a:fillRect/>
        </a:stretch>
      </xdr:blipFill>
      <xdr:spPr>
        <a:xfrm>
          <a:off x="10742821" y="1861931"/>
          <a:ext cx="1141503" cy="307051"/>
        </a:xfrm>
        <a:prstGeom prst="rect">
          <a:avLst/>
        </a:prstGeom>
      </xdr:spPr>
    </xdr:pic>
    <xdr:clientData/>
  </xdr:twoCellAnchor>
  <xdr:twoCellAnchor>
    <xdr:from>
      <xdr:col>13</xdr:col>
      <xdr:colOff>9525</xdr:colOff>
      <xdr:row>25</xdr:row>
      <xdr:rowOff>19050</xdr:rowOff>
    </xdr:from>
    <xdr:to>
      <xdr:col>14</xdr:col>
      <xdr:colOff>209550</xdr:colOff>
      <xdr:row>25</xdr:row>
      <xdr:rowOff>228599</xdr:rowOff>
    </xdr:to>
    <xdr:sp macro="" textlink="">
      <xdr:nvSpPr>
        <xdr:cNvPr id="51" name="下矢印 50"/>
        <xdr:cNvSpPr/>
      </xdr:nvSpPr>
      <xdr:spPr>
        <a:xfrm rot="5400000">
          <a:off x="2833688" y="5564187"/>
          <a:ext cx="209549"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14</xdr:row>
      <xdr:rowOff>13138</xdr:rowOff>
    </xdr:from>
    <xdr:to>
      <xdr:col>10</xdr:col>
      <xdr:colOff>58463</xdr:colOff>
      <xdr:row>14</xdr:row>
      <xdr:rowOff>194979</xdr:rowOff>
    </xdr:to>
    <xdr:sp macro="" textlink="">
      <xdr:nvSpPr>
        <xdr:cNvPr id="59" name="角丸四角形 58"/>
        <xdr:cNvSpPr/>
      </xdr:nvSpPr>
      <xdr:spPr>
        <a:xfrm>
          <a:off x="1676400" y="2870638"/>
          <a:ext cx="477563" cy="181841"/>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3438</xdr:colOff>
      <xdr:row>15</xdr:row>
      <xdr:rowOff>26276</xdr:rowOff>
    </xdr:from>
    <xdr:to>
      <xdr:col>10</xdr:col>
      <xdr:colOff>115956</xdr:colOff>
      <xdr:row>16</xdr:row>
      <xdr:rowOff>5522</xdr:rowOff>
    </xdr:to>
    <xdr:sp macro="" textlink="">
      <xdr:nvSpPr>
        <xdr:cNvPr id="60" name="角丸四角形 59"/>
        <xdr:cNvSpPr/>
      </xdr:nvSpPr>
      <xdr:spPr>
        <a:xfrm>
          <a:off x="1599221" y="3460798"/>
          <a:ext cx="532170" cy="205637"/>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29308</xdr:colOff>
      <xdr:row>14</xdr:row>
      <xdr:rowOff>43962</xdr:rowOff>
    </xdr:from>
    <xdr:to>
      <xdr:col>7</xdr:col>
      <xdr:colOff>161423</xdr:colOff>
      <xdr:row>14</xdr:row>
      <xdr:rowOff>176077</xdr:rowOff>
    </xdr:to>
    <xdr:sp macro="" textlink="">
      <xdr:nvSpPr>
        <xdr:cNvPr id="61" name="円/楕円 29"/>
        <xdr:cNvSpPr/>
      </xdr:nvSpPr>
      <xdr:spPr>
        <a:xfrm>
          <a:off x="1496158" y="2901462"/>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C</a:t>
          </a:r>
          <a:endParaRPr kumimoji="1" lang="ja-JP" altLang="en-US" sz="900"/>
        </a:p>
      </xdr:txBody>
    </xdr:sp>
    <xdr:clientData/>
  </xdr:twoCellAnchor>
  <xdr:twoCellAnchor>
    <xdr:from>
      <xdr:col>7</xdr:col>
      <xdr:colOff>29308</xdr:colOff>
      <xdr:row>15</xdr:row>
      <xdr:rowOff>58616</xdr:rowOff>
    </xdr:from>
    <xdr:to>
      <xdr:col>7</xdr:col>
      <xdr:colOff>161423</xdr:colOff>
      <xdr:row>15</xdr:row>
      <xdr:rowOff>190731</xdr:rowOff>
    </xdr:to>
    <xdr:sp macro="" textlink="">
      <xdr:nvSpPr>
        <xdr:cNvPr id="62" name="円/楕円 30"/>
        <xdr:cNvSpPr/>
      </xdr:nvSpPr>
      <xdr:spPr>
        <a:xfrm>
          <a:off x="1496158" y="3144716"/>
          <a:ext cx="132115" cy="13211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D</a:t>
          </a:r>
          <a:endParaRPr kumimoji="1" lang="ja-JP" altLang="en-US" sz="900"/>
        </a:p>
      </xdr:txBody>
    </xdr:sp>
    <xdr:clientData/>
  </xdr:twoCellAnchor>
  <xdr:twoCellAnchor>
    <xdr:from>
      <xdr:col>10</xdr:col>
      <xdr:colOff>15239</xdr:colOff>
      <xdr:row>17</xdr:row>
      <xdr:rowOff>14184</xdr:rowOff>
    </xdr:from>
    <xdr:to>
      <xdr:col>13</xdr:col>
      <xdr:colOff>3895</xdr:colOff>
      <xdr:row>17</xdr:row>
      <xdr:rowOff>196025</xdr:rowOff>
    </xdr:to>
    <xdr:sp macro="" textlink="">
      <xdr:nvSpPr>
        <xdr:cNvPr id="67" name="角丸四角形 66"/>
        <xdr:cNvSpPr/>
      </xdr:nvSpPr>
      <xdr:spPr>
        <a:xfrm>
          <a:off x="2110739" y="3557484"/>
          <a:ext cx="617306" cy="181841"/>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60739</xdr:colOff>
      <xdr:row>22</xdr:row>
      <xdr:rowOff>16566</xdr:rowOff>
    </xdr:from>
    <xdr:to>
      <xdr:col>12</xdr:col>
      <xdr:colOff>206866</xdr:colOff>
      <xdr:row>22</xdr:row>
      <xdr:rowOff>209826</xdr:rowOff>
    </xdr:to>
    <xdr:sp macro="" textlink="">
      <xdr:nvSpPr>
        <xdr:cNvPr id="68" name="角丸四角形 67"/>
        <xdr:cNvSpPr/>
      </xdr:nvSpPr>
      <xdr:spPr>
        <a:xfrm>
          <a:off x="2076174" y="5035827"/>
          <a:ext cx="565779" cy="193260"/>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20070</xdr:colOff>
      <xdr:row>16</xdr:row>
      <xdr:rowOff>215135</xdr:rowOff>
    </xdr:from>
    <xdr:to>
      <xdr:col>7</xdr:col>
      <xdr:colOff>152185</xdr:colOff>
      <xdr:row>17</xdr:row>
      <xdr:rowOff>120859</xdr:rowOff>
    </xdr:to>
    <xdr:sp macro="" textlink="">
      <xdr:nvSpPr>
        <xdr:cNvPr id="69" name="円/楕円 33"/>
        <xdr:cNvSpPr/>
      </xdr:nvSpPr>
      <xdr:spPr>
        <a:xfrm>
          <a:off x="1486920" y="3529835"/>
          <a:ext cx="132115" cy="134324"/>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en-US" altLang="ja-JP" sz="900"/>
            <a:t>E</a:t>
          </a:r>
          <a:endParaRPr kumimoji="1" lang="ja-JP" altLang="en-US" sz="900"/>
        </a:p>
      </xdr:txBody>
    </xdr:sp>
    <xdr:clientData/>
  </xdr:twoCellAnchor>
  <xdr:twoCellAnchor>
    <xdr:from>
      <xdr:col>14</xdr:col>
      <xdr:colOff>182219</xdr:colOff>
      <xdr:row>6</xdr:row>
      <xdr:rowOff>220870</xdr:rowOff>
    </xdr:from>
    <xdr:to>
      <xdr:col>24</xdr:col>
      <xdr:colOff>11044</xdr:colOff>
      <xdr:row>8</xdr:row>
      <xdr:rowOff>154610</xdr:rowOff>
    </xdr:to>
    <xdr:sp macro="" textlink="">
      <xdr:nvSpPr>
        <xdr:cNvPr id="71" name="角丸四角形吹き出し 70"/>
        <xdr:cNvSpPr/>
      </xdr:nvSpPr>
      <xdr:spPr>
        <a:xfrm>
          <a:off x="3036958" y="1579218"/>
          <a:ext cx="1927086" cy="430696"/>
        </a:xfrm>
        <a:prstGeom prst="wedgeRoundRectCallout">
          <a:avLst>
            <a:gd name="adj1" fmla="val -75332"/>
            <a:gd name="adj2" fmla="val -60022"/>
            <a:gd name="adj3" fmla="val 16667"/>
          </a:avLst>
        </a:prstGeom>
        <a:gradFill>
          <a:gsLst>
            <a:gs pos="0">
              <a:schemeClr val="accent5">
                <a:tint val="50000"/>
                <a:satMod val="300000"/>
                <a:alpha val="50000"/>
              </a:schemeClr>
            </a:gs>
            <a:gs pos="35000">
              <a:schemeClr val="accent5">
                <a:tint val="37000"/>
                <a:satMod val="300000"/>
              </a:schemeClr>
            </a:gs>
            <a:gs pos="100000">
              <a:schemeClr val="accent5">
                <a:tint val="15000"/>
                <a:satMod val="350000"/>
              </a:schemeClr>
            </a:gs>
          </a:gsLst>
        </a:gradFill>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t"/>
        <a:lstStyle/>
        <a:p>
          <a:pPr algn="l"/>
          <a:r>
            <a:rPr kumimoji="1" lang="ja-JP" altLang="en-US" sz="700"/>
            <a:t>　</a:t>
          </a:r>
          <a:r>
            <a:rPr kumimoji="1" lang="en-US" altLang="ja-JP" sz="700"/>
            <a:t>【</a:t>
          </a:r>
          <a:r>
            <a:rPr kumimoji="1" lang="ja-JP" altLang="en-US" sz="700"/>
            <a:t>適格請求書発行事業者登録番号</a:t>
          </a:r>
          <a:r>
            <a:rPr kumimoji="1" lang="en-US" altLang="ja-JP" sz="700"/>
            <a:t>】</a:t>
          </a:r>
        </a:p>
        <a:p>
          <a:pPr algn="l"/>
          <a:r>
            <a:rPr kumimoji="1" lang="ja-JP" altLang="en-US" sz="700"/>
            <a:t>　　　登録番号あり　→　</a:t>
          </a:r>
          <a:r>
            <a:rPr kumimoji="1" lang="ja-JP" altLang="en-US" sz="700" b="1">
              <a:solidFill>
                <a:srgbClr val="FF0000"/>
              </a:solidFill>
            </a:rPr>
            <a:t>Ｔ　</a:t>
          </a:r>
          <a:r>
            <a:rPr kumimoji="1" lang="en-US" altLang="ja-JP" sz="700" b="1">
              <a:solidFill>
                <a:srgbClr val="FF0000"/>
              </a:solidFill>
            </a:rPr>
            <a:t>+</a:t>
          </a:r>
          <a:r>
            <a:rPr kumimoji="1" lang="ja-JP" altLang="en-US" sz="700" b="1">
              <a:solidFill>
                <a:srgbClr val="FF0000"/>
              </a:solidFill>
            </a:rPr>
            <a:t>　１３桁</a:t>
          </a:r>
          <a:r>
            <a:rPr kumimoji="1" lang="ja-JP" altLang="en-US" sz="700"/>
            <a:t>　入力</a:t>
          </a:r>
        </a:p>
        <a:p>
          <a:pPr algn="l"/>
          <a:r>
            <a:rPr kumimoji="1" lang="ja-JP" altLang="en-US" sz="700"/>
            <a:t>　　　登録番号なし　→　</a:t>
          </a:r>
          <a:r>
            <a:rPr kumimoji="1" lang="ja-JP" altLang="en-US" sz="700" b="1">
              <a:solidFill>
                <a:srgbClr val="FF0000"/>
              </a:solidFill>
            </a:rPr>
            <a:t>免税事業者</a:t>
          </a:r>
          <a:r>
            <a:rPr kumimoji="1" lang="ja-JP" altLang="en-US" sz="700"/>
            <a:t>　と入力</a:t>
          </a:r>
          <a:endParaRPr kumimoji="1" lang="en-US" altLang="ja-JP" sz="700"/>
        </a:p>
      </xdr:txBody>
    </xdr:sp>
    <xdr:clientData/>
  </xdr:twoCellAnchor>
  <xdr:twoCellAnchor>
    <xdr:from>
      <xdr:col>7</xdr:col>
      <xdr:colOff>198781</xdr:colOff>
      <xdr:row>5</xdr:row>
      <xdr:rowOff>226390</xdr:rowOff>
    </xdr:from>
    <xdr:to>
      <xdr:col>12</xdr:col>
      <xdr:colOff>88347</xdr:colOff>
      <xdr:row>6</xdr:row>
      <xdr:rowOff>270564</xdr:rowOff>
    </xdr:to>
    <xdr:sp macro="" textlink="">
      <xdr:nvSpPr>
        <xdr:cNvPr id="72" name="角丸四角形 71"/>
        <xdr:cNvSpPr/>
      </xdr:nvSpPr>
      <xdr:spPr>
        <a:xfrm>
          <a:off x="1584738" y="1358347"/>
          <a:ext cx="938696" cy="270565"/>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38</xdr:col>
      <xdr:colOff>241301</xdr:colOff>
      <xdr:row>17</xdr:row>
      <xdr:rowOff>131418</xdr:rowOff>
    </xdr:from>
    <xdr:to>
      <xdr:col>38</xdr:col>
      <xdr:colOff>580023</xdr:colOff>
      <xdr:row>17</xdr:row>
      <xdr:rowOff>215349</xdr:rowOff>
    </xdr:to>
    <xdr:pic>
      <xdr:nvPicPr>
        <xdr:cNvPr id="73" name="図 72"/>
        <xdr:cNvPicPr>
          <a:picLocks noChangeAspect="1"/>
        </xdr:cNvPicPr>
      </xdr:nvPicPr>
      <xdr:blipFill>
        <a:blip xmlns:r="http://schemas.openxmlformats.org/officeDocument/2006/relationships" r:embed="rId5"/>
        <a:stretch>
          <a:fillRect/>
        </a:stretch>
      </xdr:blipFill>
      <xdr:spPr>
        <a:xfrm>
          <a:off x="9810475" y="4018722"/>
          <a:ext cx="338722" cy="83931"/>
        </a:xfrm>
        <a:prstGeom prst="rect">
          <a:avLst/>
        </a:prstGeom>
      </xdr:spPr>
    </xdr:pic>
    <xdr:clientData/>
  </xdr:twoCellAnchor>
  <xdr:twoCellAnchor editAs="oneCell">
    <xdr:from>
      <xdr:col>38</xdr:col>
      <xdr:colOff>307561</xdr:colOff>
      <xdr:row>18</xdr:row>
      <xdr:rowOff>49695</xdr:rowOff>
    </xdr:from>
    <xdr:to>
      <xdr:col>38</xdr:col>
      <xdr:colOff>583928</xdr:colOff>
      <xdr:row>18</xdr:row>
      <xdr:rowOff>110435</xdr:rowOff>
    </xdr:to>
    <xdr:pic>
      <xdr:nvPicPr>
        <xdr:cNvPr id="74" name="図 73"/>
        <xdr:cNvPicPr>
          <a:picLocks noChangeAspect="1"/>
        </xdr:cNvPicPr>
      </xdr:nvPicPr>
      <xdr:blipFill>
        <a:blip xmlns:r="http://schemas.openxmlformats.org/officeDocument/2006/relationships" r:embed="rId6"/>
        <a:stretch>
          <a:fillRect/>
        </a:stretch>
      </xdr:blipFill>
      <xdr:spPr>
        <a:xfrm>
          <a:off x="9876735" y="4163391"/>
          <a:ext cx="276367" cy="60740"/>
        </a:xfrm>
        <a:prstGeom prst="rect">
          <a:avLst/>
        </a:prstGeom>
      </xdr:spPr>
    </xdr:pic>
    <xdr:clientData/>
  </xdr:twoCellAnchor>
  <xdr:twoCellAnchor editAs="oneCell">
    <xdr:from>
      <xdr:col>35</xdr:col>
      <xdr:colOff>526777</xdr:colOff>
      <xdr:row>21</xdr:row>
      <xdr:rowOff>104912</xdr:rowOff>
    </xdr:from>
    <xdr:to>
      <xdr:col>36</xdr:col>
      <xdr:colOff>258614</xdr:colOff>
      <xdr:row>21</xdr:row>
      <xdr:rowOff>168412</xdr:rowOff>
    </xdr:to>
    <xdr:pic>
      <xdr:nvPicPr>
        <xdr:cNvPr id="77" name="図 76"/>
        <xdr:cNvPicPr/>
      </xdr:nvPicPr>
      <xdr:blipFill>
        <a:blip xmlns:r="http://schemas.openxmlformats.org/officeDocument/2006/relationships" r:embed="rId7"/>
        <a:stretch>
          <a:fillRect/>
        </a:stretch>
      </xdr:blipFill>
      <xdr:spPr>
        <a:xfrm>
          <a:off x="8207516" y="4897782"/>
          <a:ext cx="361315" cy="63500"/>
        </a:xfrm>
        <a:prstGeom prst="rect">
          <a:avLst/>
        </a:prstGeom>
      </xdr:spPr>
    </xdr:pic>
    <xdr:clientData/>
  </xdr:twoCellAnchor>
  <xdr:twoCellAnchor editAs="oneCell">
    <xdr:from>
      <xdr:col>37</xdr:col>
      <xdr:colOff>184428</xdr:colOff>
      <xdr:row>21</xdr:row>
      <xdr:rowOff>104912</xdr:rowOff>
    </xdr:from>
    <xdr:to>
      <xdr:col>37</xdr:col>
      <xdr:colOff>557808</xdr:colOff>
      <xdr:row>21</xdr:row>
      <xdr:rowOff>167142</xdr:rowOff>
    </xdr:to>
    <xdr:pic>
      <xdr:nvPicPr>
        <xdr:cNvPr id="78" name="図 77"/>
        <xdr:cNvPicPr/>
      </xdr:nvPicPr>
      <xdr:blipFill>
        <a:blip xmlns:r="http://schemas.openxmlformats.org/officeDocument/2006/relationships" r:embed="rId8"/>
        <a:stretch>
          <a:fillRect/>
        </a:stretch>
      </xdr:blipFill>
      <xdr:spPr>
        <a:xfrm>
          <a:off x="9124124" y="4897782"/>
          <a:ext cx="373380" cy="62230"/>
        </a:xfrm>
        <a:prstGeom prst="rect">
          <a:avLst/>
        </a:prstGeom>
      </xdr:spPr>
    </xdr:pic>
    <xdr:clientData/>
  </xdr:twoCellAnchor>
  <xdr:twoCellAnchor editAs="oneCell">
    <xdr:from>
      <xdr:col>33</xdr:col>
      <xdr:colOff>138039</xdr:colOff>
      <xdr:row>27</xdr:row>
      <xdr:rowOff>132129</xdr:rowOff>
    </xdr:from>
    <xdr:to>
      <xdr:col>43</xdr:col>
      <xdr:colOff>16562</xdr:colOff>
      <xdr:row>44</xdr:row>
      <xdr:rowOff>209826</xdr:rowOff>
    </xdr:to>
    <xdr:pic>
      <xdr:nvPicPr>
        <xdr:cNvPr id="80" name="図 79"/>
        <xdr:cNvPicPr>
          <a:picLocks noChangeAspect="1"/>
        </xdr:cNvPicPr>
      </xdr:nvPicPr>
      <xdr:blipFill>
        <a:blip xmlns:r="http://schemas.openxmlformats.org/officeDocument/2006/relationships" r:embed="rId9"/>
        <a:stretch>
          <a:fillRect/>
        </a:stretch>
      </xdr:blipFill>
      <xdr:spPr>
        <a:xfrm>
          <a:off x="6979474" y="6283346"/>
          <a:ext cx="5753653" cy="3904263"/>
        </a:xfrm>
        <a:prstGeom prst="rect">
          <a:avLst/>
        </a:prstGeom>
        <a:effectLst>
          <a:outerShdw blurRad="203200" dist="50800" dir="5400000" algn="ctr" rotWithShape="0">
            <a:srgbClr val="000000">
              <a:alpha val="70000"/>
            </a:srgbClr>
          </a:outerShdw>
        </a:effectLst>
      </xdr:spPr>
    </xdr:pic>
    <xdr:clientData/>
  </xdr:twoCellAnchor>
  <xdr:twoCellAnchor editAs="oneCell">
    <xdr:from>
      <xdr:col>35</xdr:col>
      <xdr:colOff>309218</xdr:colOff>
      <xdr:row>23</xdr:row>
      <xdr:rowOff>75759</xdr:rowOff>
    </xdr:from>
    <xdr:to>
      <xdr:col>35</xdr:col>
      <xdr:colOff>499732</xdr:colOff>
      <xdr:row>23</xdr:row>
      <xdr:rowOff>152698</xdr:rowOff>
    </xdr:to>
    <xdr:pic>
      <xdr:nvPicPr>
        <xdr:cNvPr id="5" name="図 4"/>
        <xdr:cNvPicPr>
          <a:picLocks noChangeAspect="1"/>
        </xdr:cNvPicPr>
      </xdr:nvPicPr>
      <xdr:blipFill>
        <a:blip xmlns:r="http://schemas.openxmlformats.org/officeDocument/2006/relationships" r:embed="rId10"/>
        <a:stretch>
          <a:fillRect/>
        </a:stretch>
      </xdr:blipFill>
      <xdr:spPr>
        <a:xfrm>
          <a:off x="7989957" y="5321411"/>
          <a:ext cx="190514" cy="76939"/>
        </a:xfrm>
        <a:prstGeom prst="rect">
          <a:avLst/>
        </a:prstGeom>
      </xdr:spPr>
    </xdr:pic>
    <xdr:clientData/>
  </xdr:twoCellAnchor>
  <xdr:twoCellAnchor editAs="oneCell">
    <xdr:from>
      <xdr:col>38</xdr:col>
      <xdr:colOff>287129</xdr:colOff>
      <xdr:row>22</xdr:row>
      <xdr:rowOff>137979</xdr:rowOff>
    </xdr:from>
    <xdr:to>
      <xdr:col>38</xdr:col>
      <xdr:colOff>406155</xdr:colOff>
      <xdr:row>22</xdr:row>
      <xdr:rowOff>215346</xdr:rowOff>
    </xdr:to>
    <xdr:pic>
      <xdr:nvPicPr>
        <xdr:cNvPr id="7" name="図 6"/>
        <xdr:cNvPicPr>
          <a:picLocks noChangeAspect="1"/>
        </xdr:cNvPicPr>
      </xdr:nvPicPr>
      <xdr:blipFill>
        <a:blip xmlns:r="http://schemas.openxmlformats.org/officeDocument/2006/relationships" r:embed="rId11"/>
        <a:stretch>
          <a:fillRect/>
        </a:stretch>
      </xdr:blipFill>
      <xdr:spPr>
        <a:xfrm>
          <a:off x="9856303" y="5157240"/>
          <a:ext cx="119026" cy="77367"/>
        </a:xfrm>
        <a:prstGeom prst="rect">
          <a:avLst/>
        </a:prstGeom>
      </xdr:spPr>
    </xdr:pic>
    <xdr:clientData/>
  </xdr:twoCellAnchor>
  <xdr:twoCellAnchor>
    <xdr:from>
      <xdr:col>35</xdr:col>
      <xdr:colOff>255233</xdr:colOff>
      <xdr:row>22</xdr:row>
      <xdr:rowOff>128880</xdr:rowOff>
    </xdr:from>
    <xdr:to>
      <xdr:col>38</xdr:col>
      <xdr:colOff>480392</xdr:colOff>
      <xdr:row>23</xdr:row>
      <xdr:rowOff>4907</xdr:rowOff>
    </xdr:to>
    <xdr:sp macro="" textlink="">
      <xdr:nvSpPr>
        <xdr:cNvPr id="28" name="角丸四角形 27"/>
        <xdr:cNvSpPr/>
      </xdr:nvSpPr>
      <xdr:spPr>
        <a:xfrm>
          <a:off x="7935972" y="5148141"/>
          <a:ext cx="2113594" cy="102418"/>
        </a:xfrm>
        <a:prstGeom prst="roundRect">
          <a:avLst/>
        </a:prstGeom>
        <a:noFill/>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35</xdr:col>
      <xdr:colOff>309218</xdr:colOff>
      <xdr:row>43</xdr:row>
      <xdr:rowOff>218933</xdr:rowOff>
    </xdr:from>
    <xdr:to>
      <xdr:col>35</xdr:col>
      <xdr:colOff>414132</xdr:colOff>
      <xdr:row>44</xdr:row>
      <xdr:rowOff>60735</xdr:rowOff>
    </xdr:to>
    <xdr:pic>
      <xdr:nvPicPr>
        <xdr:cNvPr id="8" name="図 7"/>
        <xdr:cNvPicPr>
          <a:picLocks noChangeAspect="1"/>
        </xdr:cNvPicPr>
      </xdr:nvPicPr>
      <xdr:blipFill>
        <a:blip xmlns:r="http://schemas.openxmlformats.org/officeDocument/2006/relationships" r:embed="rId11"/>
        <a:stretch>
          <a:fillRect/>
        </a:stretch>
      </xdr:blipFill>
      <xdr:spPr>
        <a:xfrm>
          <a:off x="7989957" y="9970324"/>
          <a:ext cx="104914" cy="68194"/>
        </a:xfrm>
        <a:prstGeom prst="rect">
          <a:avLst/>
        </a:prstGeom>
      </xdr:spPr>
    </xdr:pic>
    <xdr:clientData/>
  </xdr:twoCellAnchor>
  <xdr:twoCellAnchor editAs="oneCell">
    <xdr:from>
      <xdr:col>40</xdr:col>
      <xdr:colOff>574361</xdr:colOff>
      <xdr:row>15</xdr:row>
      <xdr:rowOff>41088</xdr:rowOff>
    </xdr:from>
    <xdr:to>
      <xdr:col>41</xdr:col>
      <xdr:colOff>324971</xdr:colOff>
      <xdr:row>15</xdr:row>
      <xdr:rowOff>134227</xdr:rowOff>
    </xdr:to>
    <xdr:pic>
      <xdr:nvPicPr>
        <xdr:cNvPr id="20" name="図 19"/>
        <xdr:cNvPicPr>
          <a:picLocks noChangeAspect="1"/>
        </xdr:cNvPicPr>
      </xdr:nvPicPr>
      <xdr:blipFill>
        <a:blip xmlns:r="http://schemas.openxmlformats.org/officeDocument/2006/relationships" r:embed="rId12"/>
        <a:stretch>
          <a:fillRect/>
        </a:stretch>
      </xdr:blipFill>
      <xdr:spPr>
        <a:xfrm>
          <a:off x="11369361" y="3499970"/>
          <a:ext cx="378139" cy="93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25</xdr:row>
      <xdr:rowOff>19050</xdr:rowOff>
    </xdr:from>
    <xdr:to>
      <xdr:col>14</xdr:col>
      <xdr:colOff>209550</xdr:colOff>
      <xdr:row>25</xdr:row>
      <xdr:rowOff>228599</xdr:rowOff>
    </xdr:to>
    <xdr:sp macro="" textlink="">
      <xdr:nvSpPr>
        <xdr:cNvPr id="2" name="下矢印 1"/>
        <xdr:cNvSpPr/>
      </xdr:nvSpPr>
      <xdr:spPr>
        <a:xfrm rot="5400000">
          <a:off x="2862263" y="5395912"/>
          <a:ext cx="209549"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12700</xdr:colOff>
      <xdr:row>16</xdr:row>
      <xdr:rowOff>127000</xdr:rowOff>
    </xdr:from>
    <xdr:to>
      <xdr:col>27</xdr:col>
      <xdr:colOff>12700</xdr:colOff>
      <xdr:row>26</xdr:row>
      <xdr:rowOff>127000</xdr:rowOff>
    </xdr:to>
    <xdr:sp macro="" textlink="">
      <xdr:nvSpPr>
        <xdr:cNvPr id="16" name="角丸四角形 15"/>
        <xdr:cNvSpPr/>
      </xdr:nvSpPr>
      <xdr:spPr>
        <a:xfrm>
          <a:off x="3994150" y="3714750"/>
          <a:ext cx="1676400" cy="2286000"/>
        </a:xfrm>
        <a:prstGeom prst="roundRect">
          <a:avLst/>
        </a:prstGeom>
        <a:no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49"/>
  <sheetViews>
    <sheetView tabSelected="1" zoomScale="130" zoomScaleNormal="130" zoomScaleSheetLayoutView="100" workbookViewId="0"/>
  </sheetViews>
  <sheetFormatPr defaultColWidth="0" defaultRowHeight="0" customHeight="1" zeroHeight="1"/>
  <cols>
    <col min="1" max="1" width="1.81640625" style="1" customWidth="1"/>
    <col min="2" max="3" width="3" style="1" customWidth="1"/>
    <col min="4" max="8" width="3" style="93" customWidth="1"/>
    <col min="9" max="25" width="3" style="13" customWidth="1"/>
    <col min="26" max="34" width="3" style="1" customWidth="1"/>
    <col min="35" max="44" width="9" style="1" customWidth="1"/>
    <col min="45" max="16384" width="9" style="1" hidden="1"/>
  </cols>
  <sheetData>
    <row r="1" spans="2:34" ht="18" customHeight="1">
      <c r="B1" s="39" t="s">
        <v>40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52"/>
      <c r="AE1" s="89"/>
      <c r="AF1" s="89"/>
      <c r="AG1" s="89"/>
      <c r="AH1" s="89"/>
    </row>
    <row r="2" spans="2:34" s="38" customFormat="1" ht="18" customHeight="1">
      <c r="B2" s="39"/>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53"/>
      <c r="AE2" s="90"/>
      <c r="AF2" s="90"/>
      <c r="AG2" s="90"/>
      <c r="AH2" s="90"/>
    </row>
    <row r="3" spans="2:34" ht="18" customHeight="1">
      <c r="C3" s="158" t="s">
        <v>50</v>
      </c>
      <c r="D3" s="159"/>
      <c r="E3" s="159"/>
      <c r="F3" s="159"/>
      <c r="G3" s="94"/>
      <c r="H3" s="94"/>
      <c r="I3" s="2"/>
      <c r="J3" s="2"/>
      <c r="K3" s="2"/>
      <c r="L3" s="2"/>
      <c r="M3" s="2"/>
      <c r="N3" s="2"/>
      <c r="O3" s="2"/>
      <c r="P3" s="2"/>
      <c r="Q3" s="2"/>
      <c r="R3" s="2"/>
      <c r="S3" s="2"/>
      <c r="T3" s="2"/>
      <c r="U3" s="2"/>
      <c r="V3" s="2"/>
      <c r="W3" s="2"/>
      <c r="X3" s="2"/>
      <c r="Y3" s="2"/>
      <c r="Z3" s="41"/>
      <c r="AA3" s="41"/>
      <c r="AD3" s="48"/>
    </row>
    <row r="4" spans="2:34" ht="18" customHeight="1">
      <c r="C4" s="93"/>
      <c r="D4" s="163" t="s">
        <v>51</v>
      </c>
      <c r="E4" s="163"/>
      <c r="F4" s="163"/>
      <c r="G4" s="163"/>
      <c r="H4" s="163"/>
      <c r="I4" s="195" t="s">
        <v>108</v>
      </c>
      <c r="J4" s="196"/>
      <c r="K4" s="196"/>
      <c r="L4" s="196"/>
      <c r="M4" s="196"/>
      <c r="N4" s="196"/>
      <c r="O4" s="196"/>
      <c r="P4" s="196"/>
      <c r="Q4" s="196"/>
      <c r="R4" s="196"/>
      <c r="S4" s="196"/>
      <c r="T4" s="196"/>
      <c r="U4" s="196"/>
      <c r="V4" s="196"/>
      <c r="W4" s="196"/>
      <c r="X4" s="196"/>
      <c r="Y4" s="196"/>
      <c r="Z4" s="196"/>
      <c r="AA4" s="197"/>
      <c r="AD4" s="48"/>
    </row>
    <row r="5" spans="2:34" ht="18" customHeight="1">
      <c r="C5" s="93"/>
      <c r="D5" s="167" t="s">
        <v>52</v>
      </c>
      <c r="E5" s="167"/>
      <c r="F5" s="167"/>
      <c r="G5" s="167"/>
      <c r="H5" s="167"/>
      <c r="I5" s="155" t="s">
        <v>96</v>
      </c>
      <c r="J5" s="156"/>
      <c r="K5" s="156"/>
      <c r="L5" s="156"/>
      <c r="M5" s="156"/>
      <c r="N5" s="156"/>
      <c r="O5" s="156"/>
      <c r="P5" s="156"/>
      <c r="Q5" s="156"/>
      <c r="R5" s="156"/>
      <c r="S5" s="156"/>
      <c r="T5" s="156"/>
      <c r="U5" s="156"/>
      <c r="V5" s="156"/>
      <c r="W5" s="156"/>
      <c r="X5" s="156"/>
      <c r="Y5" s="156"/>
      <c r="Z5" s="156"/>
      <c r="AA5" s="157"/>
      <c r="AD5" s="48"/>
    </row>
    <row r="6" spans="2:34" ht="18" customHeight="1">
      <c r="C6" s="93"/>
      <c r="D6" s="191" t="s">
        <v>53</v>
      </c>
      <c r="E6" s="191"/>
      <c r="F6" s="191"/>
      <c r="G6" s="191"/>
      <c r="H6" s="191"/>
      <c r="I6" s="192" t="s">
        <v>97</v>
      </c>
      <c r="J6" s="193"/>
      <c r="K6" s="193"/>
      <c r="L6" s="193"/>
      <c r="M6" s="193"/>
      <c r="N6" s="193"/>
      <c r="O6" s="193"/>
      <c r="P6" s="193"/>
      <c r="Q6" s="193"/>
      <c r="R6" s="193"/>
      <c r="S6" s="193"/>
      <c r="T6" s="193"/>
      <c r="U6" s="193"/>
      <c r="V6" s="193"/>
      <c r="W6" s="193"/>
      <c r="X6" s="193"/>
      <c r="Y6" s="193"/>
      <c r="Z6" s="193"/>
      <c r="AA6" s="194"/>
      <c r="AD6" s="48"/>
    </row>
    <row r="7" spans="2:34" ht="21.5" customHeight="1">
      <c r="C7" s="93"/>
      <c r="D7" s="152" t="s">
        <v>106</v>
      </c>
      <c r="E7" s="153"/>
      <c r="F7" s="153"/>
      <c r="G7" s="153"/>
      <c r="H7" s="154"/>
      <c r="I7" s="155" t="s">
        <v>114</v>
      </c>
      <c r="J7" s="156"/>
      <c r="K7" s="156"/>
      <c r="L7" s="156"/>
      <c r="M7" s="156"/>
      <c r="N7" s="156"/>
      <c r="O7" s="156"/>
      <c r="P7" s="156"/>
      <c r="Q7" s="156"/>
      <c r="R7" s="156"/>
      <c r="S7" s="156"/>
      <c r="T7" s="156"/>
      <c r="U7" s="156"/>
      <c r="V7" s="156"/>
      <c r="W7" s="156"/>
      <c r="X7" s="156"/>
      <c r="Y7" s="156"/>
      <c r="Z7" s="156"/>
      <c r="AA7" s="157"/>
      <c r="AD7" s="48"/>
    </row>
    <row r="8" spans="2:34" ht="18" customHeight="1">
      <c r="C8" s="93"/>
      <c r="D8" s="3"/>
      <c r="E8" s="3"/>
      <c r="F8" s="3"/>
      <c r="G8" s="3"/>
      <c r="H8" s="3"/>
      <c r="I8" s="4"/>
      <c r="J8" s="4"/>
      <c r="K8" s="4"/>
      <c r="L8" s="4"/>
      <c r="M8" s="4"/>
      <c r="N8" s="4"/>
      <c r="O8" s="4"/>
      <c r="P8" s="4"/>
      <c r="Q8" s="4"/>
      <c r="R8" s="4"/>
      <c r="S8" s="4"/>
      <c r="T8" s="4"/>
      <c r="U8" s="4"/>
      <c r="V8" s="4"/>
      <c r="W8" s="4"/>
      <c r="X8" s="4"/>
      <c r="Y8" s="4"/>
      <c r="Z8" s="38"/>
      <c r="AA8" s="38"/>
      <c r="AD8" s="48"/>
    </row>
    <row r="9" spans="2:34" ht="18" customHeight="1">
      <c r="C9" s="158" t="s">
        <v>54</v>
      </c>
      <c r="D9" s="159"/>
      <c r="E9" s="159"/>
      <c r="F9" s="159"/>
      <c r="G9" s="94"/>
      <c r="H9" s="94"/>
      <c r="I9" s="2"/>
      <c r="J9" s="2"/>
      <c r="K9" s="2"/>
      <c r="L9" s="2"/>
      <c r="M9" s="2"/>
      <c r="N9" s="2"/>
      <c r="O9" s="2"/>
      <c r="P9" s="2"/>
      <c r="Q9" s="2"/>
      <c r="R9" s="2"/>
      <c r="S9" s="2"/>
      <c r="T9" s="2"/>
      <c r="U9" s="2"/>
      <c r="V9" s="2"/>
      <c r="W9" s="2"/>
      <c r="X9" s="2"/>
      <c r="Y9" s="2"/>
      <c r="Z9" s="41"/>
      <c r="AA9" s="41"/>
      <c r="AD9" s="48"/>
    </row>
    <row r="10" spans="2:34" ht="18" customHeight="1">
      <c r="C10" s="93"/>
      <c r="D10" s="163" t="s">
        <v>55</v>
      </c>
      <c r="E10" s="163"/>
      <c r="F10" s="163"/>
      <c r="G10" s="163"/>
      <c r="H10" s="163"/>
      <c r="I10" s="164" t="s">
        <v>116</v>
      </c>
      <c r="J10" s="165"/>
      <c r="K10" s="165"/>
      <c r="L10" s="165"/>
      <c r="M10" s="165"/>
      <c r="N10" s="165"/>
      <c r="O10" s="165"/>
      <c r="P10" s="165"/>
      <c r="Q10" s="165"/>
      <c r="R10" s="165"/>
      <c r="S10" s="165"/>
      <c r="T10" s="165"/>
      <c r="U10" s="165"/>
      <c r="V10" s="165"/>
      <c r="W10" s="165"/>
      <c r="X10" s="165"/>
      <c r="Y10" s="165"/>
      <c r="Z10" s="165"/>
      <c r="AA10" s="166"/>
      <c r="AD10" s="48"/>
    </row>
    <row r="11" spans="2:34" ht="18" customHeight="1">
      <c r="C11" s="93"/>
      <c r="D11" s="167" t="s">
        <v>56</v>
      </c>
      <c r="E11" s="167"/>
      <c r="F11" s="167"/>
      <c r="G11" s="167"/>
      <c r="H11" s="167"/>
      <c r="I11" s="168" t="s">
        <v>113</v>
      </c>
      <c r="J11" s="110"/>
      <c r="K11" s="110"/>
      <c r="L11" s="110"/>
      <c r="M11" s="110"/>
      <c r="N11" s="110"/>
      <c r="O11" s="110"/>
      <c r="P11" s="110"/>
      <c r="Q11" s="110"/>
      <c r="R11" s="110"/>
      <c r="S11" s="110"/>
      <c r="T11" s="110"/>
      <c r="U11" s="110"/>
      <c r="V11" s="110"/>
      <c r="W11" s="110"/>
      <c r="X11" s="110"/>
      <c r="Y11" s="110"/>
      <c r="Z11" s="110"/>
      <c r="AA11" s="111"/>
      <c r="AD11" s="48"/>
    </row>
    <row r="12" spans="2:34" ht="17.5" customHeight="1">
      <c r="C12" s="93"/>
      <c r="D12" s="138" t="s">
        <v>57</v>
      </c>
      <c r="E12" s="138"/>
      <c r="F12" s="138"/>
      <c r="G12" s="138"/>
      <c r="H12" s="138"/>
      <c r="I12" s="160" t="s">
        <v>98</v>
      </c>
      <c r="J12" s="161"/>
      <c r="K12" s="161"/>
      <c r="L12" s="161"/>
      <c r="M12" s="161"/>
      <c r="N12" s="161"/>
      <c r="O12" s="161"/>
      <c r="P12" s="161"/>
      <c r="Q12" s="161"/>
      <c r="R12" s="161"/>
      <c r="S12" s="161"/>
      <c r="T12" s="161"/>
      <c r="U12" s="161"/>
      <c r="V12" s="161"/>
      <c r="W12" s="161"/>
      <c r="X12" s="161"/>
      <c r="Y12" s="161"/>
      <c r="Z12" s="161"/>
      <c r="AA12" s="162"/>
      <c r="AD12" s="48"/>
    </row>
    <row r="13" spans="2:34" ht="18" customHeight="1">
      <c r="C13" s="93"/>
      <c r="D13" s="5"/>
      <c r="E13" s="5"/>
      <c r="F13" s="5"/>
      <c r="G13" s="5"/>
      <c r="H13" s="5"/>
      <c r="I13" s="6"/>
      <c r="J13" s="6"/>
      <c r="K13" s="6"/>
      <c r="L13" s="6"/>
      <c r="M13" s="6"/>
      <c r="N13" s="6"/>
      <c r="O13" s="6"/>
      <c r="P13" s="6"/>
      <c r="Q13" s="6"/>
      <c r="R13" s="6"/>
      <c r="S13" s="6"/>
      <c r="T13" s="6"/>
      <c r="U13" s="6"/>
      <c r="V13" s="6"/>
      <c r="W13" s="6"/>
      <c r="X13" s="6"/>
      <c r="Y13" s="6"/>
      <c r="Z13" s="42"/>
      <c r="AA13" s="42"/>
      <c r="AD13" s="48"/>
    </row>
    <row r="14" spans="2:34" ht="18" customHeight="1">
      <c r="C14" s="93"/>
      <c r="D14" s="163" t="s">
        <v>58</v>
      </c>
      <c r="E14" s="163"/>
      <c r="F14" s="163"/>
      <c r="G14" s="163"/>
      <c r="H14" s="163"/>
      <c r="I14" s="178" t="s">
        <v>83</v>
      </c>
      <c r="J14" s="179"/>
      <c r="K14" s="179"/>
      <c r="L14" s="179"/>
      <c r="M14" s="179"/>
      <c r="N14" s="179"/>
      <c r="O14" s="179"/>
      <c r="P14" s="179"/>
      <c r="Q14" s="179"/>
      <c r="R14" s="179"/>
      <c r="S14" s="179"/>
      <c r="T14" s="179"/>
      <c r="U14" s="179"/>
      <c r="V14" s="179"/>
      <c r="W14" s="179"/>
      <c r="X14" s="179"/>
      <c r="Y14" s="179"/>
      <c r="Z14" s="179"/>
      <c r="AA14" s="180"/>
      <c r="AB14" s="43"/>
      <c r="AD14" s="48"/>
    </row>
    <row r="15" spans="2:34" ht="18" customHeight="1">
      <c r="C15" s="93"/>
      <c r="D15" s="167" t="s">
        <v>99</v>
      </c>
      <c r="E15" s="167"/>
      <c r="F15" s="167"/>
      <c r="G15" s="167"/>
      <c r="H15" s="167"/>
      <c r="I15" s="181" t="s">
        <v>94</v>
      </c>
      <c r="J15" s="182"/>
      <c r="K15" s="182"/>
      <c r="L15" s="182"/>
      <c r="M15" s="182"/>
      <c r="N15" s="182"/>
      <c r="O15" s="182"/>
      <c r="P15" s="182"/>
      <c r="Q15" s="182"/>
      <c r="R15" s="182"/>
      <c r="S15" s="182"/>
      <c r="T15" s="182"/>
      <c r="U15" s="182"/>
      <c r="V15" s="182"/>
      <c r="W15" s="182"/>
      <c r="X15" s="182"/>
      <c r="Y15" s="182"/>
      <c r="Z15" s="182"/>
      <c r="AA15" s="183"/>
      <c r="AD15" s="48"/>
      <c r="AE15" s="43"/>
      <c r="AF15" s="43"/>
      <c r="AG15" s="43"/>
    </row>
    <row r="16" spans="2:34" ht="18" customHeight="1">
      <c r="C16" s="93"/>
      <c r="D16" s="190" t="s">
        <v>115</v>
      </c>
      <c r="E16" s="138"/>
      <c r="F16" s="138"/>
      <c r="G16" s="138"/>
      <c r="H16" s="138"/>
      <c r="I16" s="184" t="s">
        <v>100</v>
      </c>
      <c r="J16" s="185"/>
      <c r="K16" s="185"/>
      <c r="L16" s="185"/>
      <c r="M16" s="185"/>
      <c r="N16" s="185"/>
      <c r="O16" s="185"/>
      <c r="P16" s="185"/>
      <c r="Q16" s="185"/>
      <c r="R16" s="185"/>
      <c r="S16" s="185"/>
      <c r="T16" s="185"/>
      <c r="U16" s="185"/>
      <c r="V16" s="185"/>
      <c r="W16" s="185"/>
      <c r="X16" s="185"/>
      <c r="Y16" s="185"/>
      <c r="Z16" s="185"/>
      <c r="AA16" s="186"/>
      <c r="AD16" s="48"/>
      <c r="AE16" s="43"/>
      <c r="AF16" s="43"/>
      <c r="AG16" s="43"/>
    </row>
    <row r="17" spans="3:44" ht="18" customHeight="1">
      <c r="C17" s="93"/>
      <c r="D17" s="5"/>
      <c r="E17" s="5"/>
      <c r="F17" s="5"/>
      <c r="G17" s="5"/>
      <c r="H17" s="5"/>
      <c r="I17" s="44"/>
      <c r="J17" s="44"/>
      <c r="K17" s="44"/>
      <c r="L17" s="44"/>
      <c r="M17" s="44"/>
      <c r="P17" s="45"/>
      <c r="Q17" s="45"/>
      <c r="R17" s="45"/>
      <c r="S17" s="45"/>
      <c r="T17" s="45"/>
      <c r="U17" s="45"/>
      <c r="V17" s="45"/>
      <c r="W17" s="45"/>
      <c r="X17" s="45"/>
      <c r="Y17" s="45"/>
      <c r="Z17" s="38"/>
      <c r="AA17" s="38"/>
      <c r="AD17" s="48"/>
      <c r="AE17" s="43"/>
      <c r="AF17" s="43"/>
      <c r="AG17" s="43"/>
    </row>
    <row r="18" spans="3:44" ht="18" customHeight="1">
      <c r="C18" s="93"/>
      <c r="D18" s="163" t="s">
        <v>59</v>
      </c>
      <c r="E18" s="163"/>
      <c r="F18" s="163"/>
      <c r="G18" s="163"/>
      <c r="H18" s="163"/>
      <c r="I18" s="174">
        <v>0.1</v>
      </c>
      <c r="J18" s="174"/>
      <c r="K18" s="174"/>
      <c r="L18" s="174"/>
      <c r="M18" s="174"/>
      <c r="P18" s="7"/>
      <c r="Q18" s="7"/>
      <c r="R18" s="7"/>
      <c r="S18" s="46"/>
      <c r="T18" s="187"/>
      <c r="U18" s="188"/>
      <c r="V18" s="188"/>
      <c r="W18" s="188"/>
      <c r="X18" s="188"/>
      <c r="Y18" s="188"/>
      <c r="Z18" s="188"/>
      <c r="AA18" s="189"/>
      <c r="AD18" s="48"/>
      <c r="AE18" s="43"/>
      <c r="AF18" s="43"/>
      <c r="AG18" s="43"/>
    </row>
    <row r="19" spans="3:44" ht="18" customHeight="1">
      <c r="C19" s="93"/>
      <c r="D19" s="167" t="s">
        <v>60</v>
      </c>
      <c r="E19" s="167"/>
      <c r="F19" s="167"/>
      <c r="G19" s="167"/>
      <c r="H19" s="167"/>
      <c r="I19" s="175">
        <v>11000000</v>
      </c>
      <c r="J19" s="176"/>
      <c r="K19" s="176"/>
      <c r="L19" s="176"/>
      <c r="M19" s="177"/>
      <c r="N19" s="8"/>
      <c r="O19" s="8"/>
      <c r="P19" s="1"/>
      <c r="Q19" s="1"/>
      <c r="R19" s="1"/>
      <c r="S19" s="1"/>
      <c r="T19" s="46"/>
      <c r="U19" s="49"/>
      <c r="V19" s="49"/>
      <c r="W19" s="49"/>
      <c r="X19" s="49"/>
      <c r="Y19" s="41"/>
      <c r="Z19" s="41"/>
      <c r="AD19" s="48"/>
      <c r="AE19" s="43"/>
      <c r="AF19" s="43"/>
      <c r="AG19" s="43"/>
    </row>
    <row r="20" spans="3:44" ht="18" customHeight="1">
      <c r="C20" s="93"/>
      <c r="D20" s="170" t="s">
        <v>61</v>
      </c>
      <c r="E20" s="170"/>
      <c r="F20" s="170"/>
      <c r="G20" s="170"/>
      <c r="H20" s="170"/>
      <c r="I20" s="141">
        <f>I19-I21</f>
        <v>1000000</v>
      </c>
      <c r="J20" s="141"/>
      <c r="K20" s="141"/>
      <c r="L20" s="141"/>
      <c r="M20" s="141"/>
      <c r="N20" s="8"/>
      <c r="O20" s="8"/>
      <c r="P20" s="1"/>
      <c r="Q20" s="1"/>
      <c r="R20" s="1"/>
      <c r="T20" s="48"/>
      <c r="U20" s="144"/>
      <c r="V20" s="144"/>
      <c r="W20" s="144"/>
      <c r="X20" s="144"/>
      <c r="Y20" s="144"/>
      <c r="Z20" s="144"/>
      <c r="AA20" s="43"/>
      <c r="AD20" s="48"/>
      <c r="AE20" s="43"/>
      <c r="AF20" s="43"/>
      <c r="AG20" s="43"/>
    </row>
    <row r="21" spans="3:44" ht="18" customHeight="1">
      <c r="C21" s="93"/>
      <c r="D21" s="170" t="s">
        <v>62</v>
      </c>
      <c r="E21" s="170"/>
      <c r="F21" s="170"/>
      <c r="G21" s="170"/>
      <c r="H21" s="170"/>
      <c r="I21" s="141">
        <f>IF(I18="非課税、対象外",I19,I19/(I18+1))</f>
        <v>10000000</v>
      </c>
      <c r="J21" s="141"/>
      <c r="K21" s="141"/>
      <c r="L21" s="141"/>
      <c r="M21" s="141"/>
      <c r="N21" s="8"/>
      <c r="O21" s="8"/>
      <c r="P21" s="1"/>
      <c r="Q21" s="1"/>
      <c r="R21" s="1"/>
      <c r="T21" s="46"/>
      <c r="U21" s="51"/>
      <c r="V21" s="51"/>
      <c r="W21" s="51"/>
      <c r="X21" s="51"/>
      <c r="Y21" s="42"/>
      <c r="Z21" s="42"/>
      <c r="AD21" s="48"/>
      <c r="AE21" s="43"/>
      <c r="AF21" s="43"/>
      <c r="AG21" s="43"/>
    </row>
    <row r="22" spans="3:44" ht="18" customHeight="1">
      <c r="C22" s="93"/>
      <c r="D22" s="167" t="s">
        <v>63</v>
      </c>
      <c r="E22" s="167"/>
      <c r="F22" s="167"/>
      <c r="G22" s="167"/>
      <c r="H22" s="167"/>
      <c r="I22" s="173">
        <v>7000000</v>
      </c>
      <c r="J22" s="173"/>
      <c r="K22" s="173"/>
      <c r="L22" s="173"/>
      <c r="M22" s="173"/>
      <c r="N22" s="8"/>
      <c r="O22" s="8"/>
      <c r="P22" s="1"/>
      <c r="Q22" s="1"/>
      <c r="R22" s="1"/>
      <c r="T22" s="48"/>
      <c r="U22" s="144"/>
      <c r="V22" s="144"/>
      <c r="W22" s="144"/>
      <c r="X22" s="144"/>
      <c r="Y22" s="144"/>
      <c r="Z22" s="144"/>
      <c r="AA22" s="43"/>
      <c r="AD22" s="48"/>
      <c r="AE22" s="43"/>
      <c r="AF22" s="43"/>
      <c r="AG22" s="43"/>
    </row>
    <row r="23" spans="3:44" ht="18" customHeight="1">
      <c r="C23" s="93"/>
      <c r="D23" s="167" t="s">
        <v>64</v>
      </c>
      <c r="E23" s="167"/>
      <c r="F23" s="167"/>
      <c r="G23" s="167"/>
      <c r="H23" s="167"/>
      <c r="I23" s="173">
        <v>6300000</v>
      </c>
      <c r="J23" s="173"/>
      <c r="K23" s="173"/>
      <c r="L23" s="173"/>
      <c r="M23" s="173"/>
      <c r="N23" s="8"/>
      <c r="O23" s="8"/>
      <c r="P23" s="1"/>
      <c r="Q23" s="1"/>
      <c r="R23" s="1"/>
      <c r="T23" s="46"/>
      <c r="U23" s="51"/>
      <c r="V23" s="51"/>
      <c r="W23" s="51"/>
      <c r="X23" s="51"/>
      <c r="Y23" s="42"/>
      <c r="Z23" s="42"/>
      <c r="AD23" s="48"/>
      <c r="AE23" s="43"/>
      <c r="AF23" s="43"/>
      <c r="AG23" s="43"/>
      <c r="AJ23" s="83"/>
    </row>
    <row r="24" spans="3:44" ht="18" customHeight="1">
      <c r="C24" s="93"/>
      <c r="D24" s="167" t="s">
        <v>65</v>
      </c>
      <c r="E24" s="167"/>
      <c r="F24" s="167"/>
      <c r="G24" s="167"/>
      <c r="H24" s="167"/>
      <c r="I24" s="173">
        <v>4500000</v>
      </c>
      <c r="J24" s="173"/>
      <c r="K24" s="173"/>
      <c r="L24" s="173"/>
      <c r="M24" s="173"/>
      <c r="N24" s="8"/>
      <c r="O24" s="9"/>
      <c r="P24" s="41"/>
      <c r="Q24" s="41"/>
      <c r="R24" s="41"/>
      <c r="T24" s="48"/>
      <c r="U24" s="145" t="s">
        <v>82</v>
      </c>
      <c r="V24" s="146"/>
      <c r="W24" s="146"/>
      <c r="X24" s="146"/>
      <c r="Y24" s="146"/>
      <c r="Z24" s="147"/>
      <c r="AA24" s="43"/>
      <c r="AD24" s="48"/>
      <c r="AE24" s="43"/>
      <c r="AF24" s="43"/>
      <c r="AG24" s="43"/>
    </row>
    <row r="25" spans="3:44" ht="18" customHeight="1">
      <c r="C25" s="93"/>
      <c r="D25" s="140" t="s">
        <v>66</v>
      </c>
      <c r="E25" s="140"/>
      <c r="F25" s="140"/>
      <c r="G25" s="140"/>
      <c r="H25" s="140"/>
      <c r="I25" s="141">
        <f>IF(I14&lt;&gt;"契約",I22,SMALL(I21:M23,1)-I24)</f>
        <v>1800000</v>
      </c>
      <c r="J25" s="141"/>
      <c r="K25" s="141"/>
      <c r="L25" s="141"/>
      <c r="M25" s="141"/>
      <c r="N25" s="8"/>
      <c r="O25" s="10"/>
      <c r="P25" s="142" t="s">
        <v>80</v>
      </c>
      <c r="Q25" s="143"/>
      <c r="R25" s="143"/>
      <c r="T25" s="46"/>
      <c r="U25" s="51"/>
      <c r="V25" s="51"/>
      <c r="W25" s="51"/>
      <c r="X25" s="51"/>
      <c r="Y25" s="42"/>
      <c r="Z25" s="42"/>
      <c r="AD25" s="48"/>
      <c r="AE25" s="43"/>
      <c r="AF25" s="43"/>
      <c r="AG25" s="43"/>
    </row>
    <row r="26" spans="3:44" ht="18" customHeight="1">
      <c r="C26" s="93"/>
      <c r="D26" s="140" t="s">
        <v>67</v>
      </c>
      <c r="E26" s="140"/>
      <c r="F26" s="140"/>
      <c r="G26" s="140"/>
      <c r="H26" s="140"/>
      <c r="I26" s="141">
        <f>IF(I18="非課税、対象外",0,IF(P26="",ROUND(I25*(I18),0),P26))</f>
        <v>180000</v>
      </c>
      <c r="J26" s="141"/>
      <c r="K26" s="141"/>
      <c r="L26" s="141"/>
      <c r="M26" s="141"/>
      <c r="N26" s="8"/>
      <c r="O26" s="10"/>
      <c r="P26" s="148"/>
      <c r="Q26" s="149"/>
      <c r="R26" s="150"/>
      <c r="T26" s="48"/>
      <c r="U26" s="151"/>
      <c r="V26" s="151"/>
      <c r="W26" s="151"/>
      <c r="X26" s="151"/>
      <c r="Y26" s="151"/>
      <c r="Z26" s="151"/>
      <c r="AA26" s="43"/>
      <c r="AD26" s="48"/>
      <c r="AE26" s="43"/>
      <c r="AF26" s="43"/>
      <c r="AG26" s="43"/>
    </row>
    <row r="27" spans="3:44" ht="18" customHeight="1">
      <c r="C27" s="93"/>
      <c r="D27" s="133" t="s">
        <v>68</v>
      </c>
      <c r="E27" s="133"/>
      <c r="F27" s="133"/>
      <c r="G27" s="133"/>
      <c r="H27" s="133"/>
      <c r="I27" s="134">
        <f>IF(P26="",I25+I26,I25+P26)</f>
        <v>1980000</v>
      </c>
      <c r="J27" s="134"/>
      <c r="K27" s="134"/>
      <c r="L27" s="134"/>
      <c r="M27" s="134"/>
      <c r="N27" s="8"/>
      <c r="O27" s="11"/>
      <c r="P27" s="11"/>
      <c r="Q27" s="12"/>
      <c r="R27" s="12"/>
      <c r="T27" s="46"/>
      <c r="U27" s="50"/>
      <c r="V27" s="50"/>
      <c r="W27" s="50"/>
      <c r="X27" s="50"/>
      <c r="Y27" s="38"/>
      <c r="Z27" s="38"/>
      <c r="AD27" s="48"/>
      <c r="AI27" s="1" t="s">
        <v>101</v>
      </c>
    </row>
    <row r="28" spans="3:44" ht="18" customHeight="1">
      <c r="D28" s="3"/>
      <c r="E28" s="3"/>
      <c r="F28" s="3"/>
      <c r="G28" s="3"/>
      <c r="H28" s="3"/>
      <c r="I28" s="4"/>
      <c r="J28" s="4"/>
      <c r="K28" s="4"/>
      <c r="L28" s="4"/>
      <c r="M28" s="4"/>
      <c r="U28" s="14"/>
      <c r="V28" s="14"/>
      <c r="W28" s="14"/>
      <c r="X28" s="14"/>
      <c r="Y28" s="14"/>
      <c r="Z28" s="47"/>
      <c r="AD28" s="48"/>
    </row>
    <row r="29" spans="3:44" ht="18" customHeight="1">
      <c r="C29" s="135" t="s">
        <v>84</v>
      </c>
      <c r="D29" s="136"/>
      <c r="E29" s="136"/>
      <c r="F29" s="137"/>
      <c r="G29" s="94"/>
      <c r="H29" s="94"/>
      <c r="I29" s="2"/>
      <c r="J29" s="2"/>
      <c r="K29" s="2"/>
      <c r="L29" s="2"/>
      <c r="M29" s="2"/>
      <c r="AD29" s="48"/>
    </row>
    <row r="30" spans="3:44" ht="18" customHeight="1">
      <c r="D30" s="163" t="s">
        <v>19</v>
      </c>
      <c r="E30" s="163"/>
      <c r="F30" s="163"/>
      <c r="G30" s="163"/>
      <c r="H30" s="163"/>
      <c r="I30" s="169">
        <v>0.5</v>
      </c>
      <c r="J30" s="169"/>
      <c r="K30" s="169"/>
      <c r="L30" s="169"/>
      <c r="M30" s="169"/>
      <c r="N30" s="14"/>
      <c r="O30" s="40"/>
      <c r="P30" s="47"/>
      <c r="Q30" s="47"/>
      <c r="R30" s="47"/>
      <c r="S30" s="47"/>
      <c r="T30" s="47"/>
      <c r="U30" s="14"/>
      <c r="V30" s="14"/>
      <c r="W30" s="14"/>
      <c r="X30" s="14"/>
      <c r="Y30" s="14"/>
      <c r="AD30" s="48"/>
    </row>
    <row r="31" spans="3:44" ht="18" customHeight="1">
      <c r="D31" s="170" t="s">
        <v>37</v>
      </c>
      <c r="E31" s="170"/>
      <c r="F31" s="170"/>
      <c r="G31" s="170"/>
      <c r="H31" s="170"/>
      <c r="I31" s="171">
        <f>1-I30</f>
        <v>0.5</v>
      </c>
      <c r="J31" s="171"/>
      <c r="K31" s="171"/>
      <c r="L31" s="171"/>
      <c r="M31" s="171"/>
      <c r="N31" s="14"/>
      <c r="O31" s="40"/>
      <c r="U31" s="14"/>
      <c r="V31" s="14"/>
      <c r="W31" s="14"/>
      <c r="X31" s="14"/>
      <c r="Y31" s="14"/>
      <c r="Z31" s="47"/>
      <c r="AD31" s="48"/>
      <c r="AI31" s="41"/>
      <c r="AJ31" s="41"/>
      <c r="AK31" s="41"/>
      <c r="AL31" s="41"/>
      <c r="AM31" s="41"/>
      <c r="AN31" s="41"/>
      <c r="AO31" s="41"/>
      <c r="AP31" s="41"/>
      <c r="AQ31" s="41"/>
    </row>
    <row r="32" spans="3:44" ht="18" customHeight="1">
      <c r="D32" s="138" t="s">
        <v>69</v>
      </c>
      <c r="E32" s="138"/>
      <c r="F32" s="138"/>
      <c r="G32" s="138"/>
      <c r="H32" s="138"/>
      <c r="I32" s="139">
        <v>60</v>
      </c>
      <c r="J32" s="139"/>
      <c r="K32" s="139"/>
      <c r="L32" s="139"/>
      <c r="M32" s="139"/>
      <c r="P32" s="47"/>
      <c r="Q32" s="47"/>
      <c r="R32" s="47"/>
      <c r="S32" s="47"/>
      <c r="T32" s="47"/>
      <c r="U32" s="47"/>
      <c r="V32" s="47"/>
      <c r="W32" s="47"/>
      <c r="X32" s="47"/>
      <c r="Y32" s="47"/>
      <c r="Z32" s="47"/>
      <c r="AD32" s="48"/>
      <c r="AE32" s="41"/>
      <c r="AF32" s="41"/>
      <c r="AG32" s="41"/>
      <c r="AH32" s="41"/>
      <c r="AR32" s="41"/>
    </row>
    <row r="33" spans="1:44" s="41" customFormat="1" ht="18" customHeight="1">
      <c r="A33" s="1"/>
      <c r="B33" s="1"/>
      <c r="C33" s="1"/>
      <c r="D33" s="3"/>
      <c r="E33" s="3"/>
      <c r="F33" s="3"/>
      <c r="G33" s="3"/>
      <c r="H33" s="3"/>
      <c r="I33" s="4"/>
      <c r="J33" s="4"/>
      <c r="K33" s="4"/>
      <c r="L33" s="4"/>
      <c r="M33" s="4"/>
      <c r="N33" s="13"/>
      <c r="O33" s="13"/>
      <c r="P33" s="13"/>
      <c r="Q33" s="13"/>
      <c r="R33" s="13"/>
      <c r="S33" s="13"/>
      <c r="T33" s="13"/>
      <c r="U33" s="13"/>
      <c r="V33" s="13"/>
      <c r="W33" s="13"/>
      <c r="X33" s="13"/>
      <c r="Y33" s="13"/>
      <c r="Z33" s="1"/>
      <c r="AA33" s="1"/>
      <c r="AB33" s="1"/>
      <c r="AC33" s="1"/>
      <c r="AD33" s="48"/>
      <c r="AE33" s="1"/>
      <c r="AF33" s="1"/>
      <c r="AG33" s="1"/>
      <c r="AH33" s="1"/>
      <c r="AI33" s="1"/>
      <c r="AJ33" s="1"/>
      <c r="AK33" s="1"/>
      <c r="AL33" s="1"/>
      <c r="AM33" s="1"/>
      <c r="AN33" s="1"/>
      <c r="AO33" s="1"/>
      <c r="AP33" s="1"/>
      <c r="AQ33" s="1"/>
      <c r="AR33" s="1"/>
    </row>
    <row r="34" spans="1:44" ht="18" customHeight="1">
      <c r="A34" s="41"/>
      <c r="B34" s="41"/>
      <c r="C34" s="172" t="s">
        <v>47</v>
      </c>
      <c r="D34" s="159"/>
      <c r="E34" s="159"/>
      <c r="F34" s="159"/>
      <c r="G34" s="94"/>
      <c r="H34" s="94"/>
      <c r="I34" s="2"/>
      <c r="J34" s="2"/>
      <c r="K34" s="2"/>
      <c r="L34" s="2"/>
      <c r="M34" s="2"/>
      <c r="N34" s="2"/>
      <c r="O34" s="2"/>
      <c r="P34" s="41"/>
      <c r="Q34" s="41"/>
      <c r="R34" s="41"/>
      <c r="S34" s="41"/>
      <c r="T34" s="41"/>
      <c r="U34" s="41"/>
      <c r="V34" s="41"/>
      <c r="W34" s="41"/>
      <c r="X34" s="41"/>
      <c r="Y34" s="41"/>
      <c r="Z34" s="41"/>
      <c r="AA34" s="41"/>
      <c r="AB34" s="41"/>
      <c r="AC34" s="41"/>
      <c r="AD34" s="54"/>
    </row>
    <row r="35" spans="1:44" ht="18" customHeight="1">
      <c r="D35" s="127" t="s">
        <v>41</v>
      </c>
      <c r="E35" s="127"/>
      <c r="F35" s="127"/>
      <c r="G35" s="127"/>
      <c r="H35" s="127"/>
      <c r="I35" s="129" t="s">
        <v>102</v>
      </c>
      <c r="J35" s="129"/>
      <c r="K35" s="129"/>
      <c r="L35" s="129"/>
      <c r="M35" s="129"/>
      <c r="N35" s="129"/>
      <c r="O35" s="129"/>
      <c r="P35" s="130" t="s">
        <v>43</v>
      </c>
      <c r="Q35" s="131"/>
      <c r="R35" s="131"/>
      <c r="S35" s="131"/>
      <c r="T35" s="132"/>
      <c r="U35" s="129" t="s">
        <v>93</v>
      </c>
      <c r="V35" s="129"/>
      <c r="W35" s="129"/>
      <c r="X35" s="129"/>
      <c r="Y35" s="129"/>
      <c r="Z35" s="129"/>
      <c r="AA35" s="129"/>
      <c r="AD35" s="48"/>
    </row>
    <row r="36" spans="1:44" ht="18" customHeight="1">
      <c r="D36" s="123" t="s">
        <v>42</v>
      </c>
      <c r="E36" s="123"/>
      <c r="F36" s="123"/>
      <c r="G36" s="123"/>
      <c r="H36" s="123"/>
      <c r="I36" s="119" t="s">
        <v>103</v>
      </c>
      <c r="J36" s="119"/>
      <c r="K36" s="119"/>
      <c r="L36" s="119"/>
      <c r="M36" s="119"/>
      <c r="N36" s="119"/>
      <c r="O36" s="119"/>
      <c r="P36" s="120" t="s">
        <v>44</v>
      </c>
      <c r="Q36" s="121"/>
      <c r="R36" s="121"/>
      <c r="S36" s="121"/>
      <c r="T36" s="122"/>
      <c r="U36" s="109" t="s">
        <v>110</v>
      </c>
      <c r="V36" s="110"/>
      <c r="W36" s="110"/>
      <c r="X36" s="110"/>
      <c r="Y36" s="110"/>
      <c r="Z36" s="110"/>
      <c r="AA36" s="111"/>
      <c r="AD36" s="48"/>
      <c r="AI36" s="41"/>
      <c r="AJ36" s="41"/>
      <c r="AK36" s="41"/>
      <c r="AL36" s="41"/>
      <c r="AM36" s="41"/>
      <c r="AN36" s="41"/>
      <c r="AO36" s="41"/>
      <c r="AP36" s="41"/>
      <c r="AQ36" s="41"/>
    </row>
    <row r="37" spans="1:44" ht="18" customHeight="1">
      <c r="D37" s="123" t="s">
        <v>45</v>
      </c>
      <c r="E37" s="123"/>
      <c r="F37" s="123"/>
      <c r="G37" s="123"/>
      <c r="H37" s="123"/>
      <c r="I37" s="124" t="s">
        <v>97</v>
      </c>
      <c r="J37" s="125"/>
      <c r="K37" s="125"/>
      <c r="L37" s="125"/>
      <c r="M37" s="125"/>
      <c r="N37" s="125"/>
      <c r="O37" s="125"/>
      <c r="P37" s="125"/>
      <c r="Q37" s="125"/>
      <c r="R37" s="125"/>
      <c r="S37" s="125"/>
      <c r="T37" s="125"/>
      <c r="U37" s="125"/>
      <c r="V37" s="125"/>
      <c r="W37" s="125"/>
      <c r="X37" s="125"/>
      <c r="Y37" s="125"/>
      <c r="Z37" s="125"/>
      <c r="AA37" s="126"/>
      <c r="AD37" s="48"/>
      <c r="AE37" s="41"/>
      <c r="AF37" s="41"/>
      <c r="AG37" s="41"/>
      <c r="AH37" s="41"/>
      <c r="AR37" s="41"/>
    </row>
    <row r="38" spans="1:44" s="41" customFormat="1" ht="16" customHeight="1">
      <c r="A38" s="1"/>
      <c r="B38" s="1"/>
      <c r="C38" s="1"/>
      <c r="D38" s="112" t="s">
        <v>46</v>
      </c>
      <c r="E38" s="113"/>
      <c r="F38" s="113"/>
      <c r="G38" s="113"/>
      <c r="H38" s="114"/>
      <c r="I38" s="115" t="s">
        <v>109</v>
      </c>
      <c r="J38" s="116"/>
      <c r="K38" s="116"/>
      <c r="L38" s="116"/>
      <c r="M38" s="116"/>
      <c r="N38" s="116"/>
      <c r="O38" s="116"/>
      <c r="P38" s="116"/>
      <c r="Q38" s="116"/>
      <c r="R38" s="116"/>
      <c r="S38" s="116"/>
      <c r="T38" s="116"/>
      <c r="U38" s="116"/>
      <c r="V38" s="116"/>
      <c r="W38" s="116"/>
      <c r="X38" s="116"/>
      <c r="Y38" s="116"/>
      <c r="Z38" s="116"/>
      <c r="AA38" s="117"/>
      <c r="AB38" s="1"/>
      <c r="AC38" s="1"/>
      <c r="AD38" s="48"/>
      <c r="AE38" s="1"/>
      <c r="AF38" s="1"/>
      <c r="AG38" s="1"/>
      <c r="AH38" s="1"/>
      <c r="AI38" s="38"/>
      <c r="AJ38" s="38"/>
      <c r="AK38" s="38"/>
      <c r="AL38" s="38"/>
      <c r="AM38" s="38"/>
      <c r="AN38" s="38"/>
      <c r="AO38" s="38"/>
      <c r="AP38" s="38"/>
      <c r="AQ38" s="38"/>
      <c r="AR38" s="1"/>
    </row>
    <row r="39" spans="1:44" ht="18"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54"/>
      <c r="AE39" s="38"/>
      <c r="AF39" s="38"/>
      <c r="AG39" s="38"/>
      <c r="AH39" s="38"/>
      <c r="AR39" s="38"/>
    </row>
    <row r="40" spans="1:44" s="38" customFormat="1" ht="18" customHeight="1">
      <c r="A40" s="41"/>
      <c r="B40" s="41"/>
      <c r="C40" s="15" t="s">
        <v>48</v>
      </c>
      <c r="D40" s="16"/>
      <c r="E40" s="16"/>
      <c r="F40" s="17"/>
      <c r="G40" s="94"/>
      <c r="H40" s="94"/>
      <c r="I40" s="2"/>
      <c r="J40" s="2"/>
      <c r="K40" s="2"/>
      <c r="L40" s="2"/>
      <c r="M40" s="2"/>
      <c r="N40" s="2"/>
      <c r="O40" s="2"/>
      <c r="P40" s="41"/>
      <c r="Q40" s="41"/>
      <c r="R40" s="41"/>
      <c r="S40" s="41"/>
      <c r="T40" s="41"/>
      <c r="U40" s="41"/>
      <c r="V40" s="41"/>
      <c r="W40" s="41"/>
      <c r="X40" s="41"/>
      <c r="Y40" s="41"/>
      <c r="Z40" s="41"/>
      <c r="AA40" s="41"/>
      <c r="AB40" s="1"/>
      <c r="AC40" s="1"/>
      <c r="AD40" s="48"/>
      <c r="AE40" s="1"/>
      <c r="AF40" s="1"/>
      <c r="AG40" s="1"/>
      <c r="AH40" s="1"/>
      <c r="AI40" s="1"/>
      <c r="AJ40" s="1"/>
      <c r="AK40" s="1"/>
      <c r="AL40" s="1"/>
      <c r="AM40" s="1"/>
      <c r="AN40" s="1"/>
      <c r="AO40" s="1"/>
      <c r="AP40" s="1"/>
      <c r="AQ40" s="1"/>
      <c r="AR40" s="1"/>
    </row>
    <row r="41" spans="1:44" ht="18" customHeight="1">
      <c r="A41" s="38"/>
      <c r="D41" s="127" t="s">
        <v>41</v>
      </c>
      <c r="E41" s="127"/>
      <c r="F41" s="127"/>
      <c r="G41" s="127"/>
      <c r="H41" s="127"/>
      <c r="I41" s="128" t="s">
        <v>104</v>
      </c>
      <c r="J41" s="129"/>
      <c r="K41" s="129"/>
      <c r="L41" s="129"/>
      <c r="M41" s="129"/>
      <c r="N41" s="129"/>
      <c r="O41" s="129"/>
      <c r="P41" s="130" t="s">
        <v>43</v>
      </c>
      <c r="Q41" s="131"/>
      <c r="R41" s="131"/>
      <c r="S41" s="131"/>
      <c r="T41" s="132"/>
      <c r="U41" s="129" t="s">
        <v>92</v>
      </c>
      <c r="V41" s="129"/>
      <c r="W41" s="129"/>
      <c r="X41" s="129"/>
      <c r="Y41" s="129"/>
      <c r="Z41" s="129"/>
      <c r="AA41" s="129"/>
      <c r="AB41" s="38"/>
      <c r="AC41" s="38"/>
      <c r="AD41" s="55"/>
    </row>
    <row r="42" spans="1:44" ht="18" customHeight="1">
      <c r="D42" s="123" t="s">
        <v>42</v>
      </c>
      <c r="E42" s="123"/>
      <c r="F42" s="123"/>
      <c r="G42" s="123"/>
      <c r="H42" s="123"/>
      <c r="I42" s="118" t="s">
        <v>105</v>
      </c>
      <c r="J42" s="119"/>
      <c r="K42" s="119"/>
      <c r="L42" s="119"/>
      <c r="M42" s="119"/>
      <c r="N42" s="119"/>
      <c r="O42" s="119"/>
      <c r="P42" s="120" t="s">
        <v>44</v>
      </c>
      <c r="Q42" s="121"/>
      <c r="R42" s="121"/>
      <c r="S42" s="121"/>
      <c r="T42" s="122"/>
      <c r="U42" s="109" t="s">
        <v>111</v>
      </c>
      <c r="V42" s="110"/>
      <c r="W42" s="110"/>
      <c r="X42" s="110"/>
      <c r="Y42" s="110"/>
      <c r="Z42" s="110"/>
      <c r="AA42" s="111"/>
      <c r="AD42" s="48"/>
    </row>
    <row r="43" spans="1:44" ht="18" customHeight="1">
      <c r="D43" s="123" t="s">
        <v>45</v>
      </c>
      <c r="E43" s="123"/>
      <c r="F43" s="123"/>
      <c r="G43" s="123"/>
      <c r="H43" s="123"/>
      <c r="I43" s="124" t="s">
        <v>97</v>
      </c>
      <c r="J43" s="125"/>
      <c r="K43" s="125"/>
      <c r="L43" s="125"/>
      <c r="M43" s="125"/>
      <c r="N43" s="125"/>
      <c r="O43" s="125"/>
      <c r="P43" s="125"/>
      <c r="Q43" s="125"/>
      <c r="R43" s="125"/>
      <c r="S43" s="125"/>
      <c r="T43" s="125"/>
      <c r="U43" s="125"/>
      <c r="V43" s="125"/>
      <c r="W43" s="125"/>
      <c r="X43" s="125"/>
      <c r="Y43" s="125"/>
      <c r="Z43" s="125"/>
      <c r="AA43" s="126"/>
      <c r="AD43" s="48"/>
    </row>
    <row r="44" spans="1:44" ht="18" customHeight="1">
      <c r="C44" s="48"/>
      <c r="D44" s="123" t="s">
        <v>46</v>
      </c>
      <c r="E44" s="123"/>
      <c r="F44" s="123"/>
      <c r="G44" s="123"/>
      <c r="H44" s="123"/>
      <c r="I44" s="124" t="s">
        <v>109</v>
      </c>
      <c r="J44" s="125"/>
      <c r="K44" s="125"/>
      <c r="L44" s="125"/>
      <c r="M44" s="125"/>
      <c r="N44" s="125"/>
      <c r="O44" s="125"/>
      <c r="P44" s="125"/>
      <c r="Q44" s="125"/>
      <c r="R44" s="125"/>
      <c r="S44" s="125"/>
      <c r="T44" s="125"/>
      <c r="U44" s="125"/>
      <c r="V44" s="125"/>
      <c r="W44" s="125"/>
      <c r="X44" s="125"/>
      <c r="Y44" s="125"/>
      <c r="Z44" s="125"/>
      <c r="AA44" s="126"/>
      <c r="AD44" s="48"/>
    </row>
    <row r="45" spans="1:44" ht="18" customHeight="1">
      <c r="D45" s="105" t="s">
        <v>49</v>
      </c>
      <c r="E45" s="105"/>
      <c r="F45" s="105"/>
      <c r="G45" s="105"/>
      <c r="H45" s="105"/>
      <c r="I45" s="106" t="s">
        <v>112</v>
      </c>
      <c r="J45" s="107"/>
      <c r="K45" s="107"/>
      <c r="L45" s="107"/>
      <c r="M45" s="107"/>
      <c r="N45" s="107"/>
      <c r="O45" s="107"/>
      <c r="P45" s="107"/>
      <c r="Q45" s="107"/>
      <c r="R45" s="107"/>
      <c r="S45" s="107"/>
      <c r="T45" s="107"/>
      <c r="U45" s="107"/>
      <c r="V45" s="107"/>
      <c r="W45" s="107"/>
      <c r="X45" s="107"/>
      <c r="Y45" s="107"/>
      <c r="Z45" s="107"/>
      <c r="AA45" s="108"/>
      <c r="AD45" s="48"/>
    </row>
    <row r="46" spans="1:44" ht="18" customHeight="1">
      <c r="AD46" s="48"/>
    </row>
    <row r="47" spans="1:44" ht="18" customHeight="1"/>
    <row r="48" spans="1:44" ht="18" customHeight="1"/>
    <row r="49" ht="18" customHeight="1"/>
  </sheetData>
  <sheetProtection algorithmName="SHA-512" hashValue="UYnSxmsKESXYZnXw0atrHIdJesULswFSs9Wlj9hfnkrGYP+4TDgHoEz4wx1TcIOPjA4ibmWFz55fwsHCFU/7TA==" saltValue="qGD3vbG0s7MrGY5AgCHlQw==" spinCount="100000" sheet="1" objects="1" scenarios="1" selectLockedCells="1" selectUnlockedCells="1"/>
  <mergeCells count="83">
    <mergeCell ref="D6:H6"/>
    <mergeCell ref="I6:AA6"/>
    <mergeCell ref="C3:F3"/>
    <mergeCell ref="D4:H4"/>
    <mergeCell ref="I4:AA4"/>
    <mergeCell ref="D5:H5"/>
    <mergeCell ref="I5:AA5"/>
    <mergeCell ref="D18:H18"/>
    <mergeCell ref="I18:M18"/>
    <mergeCell ref="D19:H19"/>
    <mergeCell ref="I19:M19"/>
    <mergeCell ref="D14:H14"/>
    <mergeCell ref="I14:AA14"/>
    <mergeCell ref="D15:H15"/>
    <mergeCell ref="I15:AA15"/>
    <mergeCell ref="I16:AA16"/>
    <mergeCell ref="T18:AA18"/>
    <mergeCell ref="D16:H16"/>
    <mergeCell ref="D23:H23"/>
    <mergeCell ref="I23:M23"/>
    <mergeCell ref="D24:H24"/>
    <mergeCell ref="I24:M24"/>
    <mergeCell ref="D20:H20"/>
    <mergeCell ref="I20:M20"/>
    <mergeCell ref="D21:H21"/>
    <mergeCell ref="I21:M21"/>
    <mergeCell ref="D22:H22"/>
    <mergeCell ref="I22:M22"/>
    <mergeCell ref="D35:H35"/>
    <mergeCell ref="I35:O35"/>
    <mergeCell ref="P35:T35"/>
    <mergeCell ref="U35:AA35"/>
    <mergeCell ref="D30:H30"/>
    <mergeCell ref="I30:M30"/>
    <mergeCell ref="D31:H31"/>
    <mergeCell ref="I31:M31"/>
    <mergeCell ref="C34:F34"/>
    <mergeCell ref="D42:H42"/>
    <mergeCell ref="D36:H36"/>
    <mergeCell ref="D37:H37"/>
    <mergeCell ref="I37:AA37"/>
    <mergeCell ref="I36:O36"/>
    <mergeCell ref="P36:T36"/>
    <mergeCell ref="D7:H7"/>
    <mergeCell ref="I7:AA7"/>
    <mergeCell ref="C9:F9"/>
    <mergeCell ref="D12:H12"/>
    <mergeCell ref="I12:AA12"/>
    <mergeCell ref="D10:H10"/>
    <mergeCell ref="I10:AA10"/>
    <mergeCell ref="D11:H11"/>
    <mergeCell ref="I11:AA11"/>
    <mergeCell ref="U20:Z20"/>
    <mergeCell ref="U22:Z22"/>
    <mergeCell ref="U24:Z24"/>
    <mergeCell ref="P26:R26"/>
    <mergeCell ref="U26:Z26"/>
    <mergeCell ref="D25:H25"/>
    <mergeCell ref="I25:M25"/>
    <mergeCell ref="P25:R25"/>
    <mergeCell ref="D26:H26"/>
    <mergeCell ref="I26:M26"/>
    <mergeCell ref="D27:H27"/>
    <mergeCell ref="I27:M27"/>
    <mergeCell ref="C29:F29"/>
    <mergeCell ref="D32:H32"/>
    <mergeCell ref="I32:M32"/>
    <mergeCell ref="D45:H45"/>
    <mergeCell ref="I45:AA45"/>
    <mergeCell ref="U36:AA36"/>
    <mergeCell ref="D38:H38"/>
    <mergeCell ref="I38:AA38"/>
    <mergeCell ref="I42:O42"/>
    <mergeCell ref="P42:T42"/>
    <mergeCell ref="U42:AA42"/>
    <mergeCell ref="D43:H43"/>
    <mergeCell ref="I43:AA43"/>
    <mergeCell ref="D44:H44"/>
    <mergeCell ref="I44:AA44"/>
    <mergeCell ref="D41:H41"/>
    <mergeCell ref="I41:O41"/>
    <mergeCell ref="P41:T41"/>
    <mergeCell ref="U41:AA41"/>
  </mergeCells>
  <phoneticPr fontId="1"/>
  <conditionalFormatting sqref="P25:R25">
    <cfRule type="expression" dxfId="21" priority="11">
      <formula>OR($I$14="※選択してください",$I$14="")</formula>
    </cfRule>
  </conditionalFormatting>
  <conditionalFormatting sqref="P26:R26">
    <cfRule type="expression" dxfId="20" priority="10">
      <formula>OR($I$14="※選択してください",$I$14="")</formula>
    </cfRule>
  </conditionalFormatting>
  <conditionalFormatting sqref="D15:H15">
    <cfRule type="expression" dxfId="19" priority="8">
      <formula>$I$13="無契約"</formula>
    </cfRule>
  </conditionalFormatting>
  <conditionalFormatting sqref="I15:AA15">
    <cfRule type="expression" dxfId="18" priority="7">
      <formula>$I$13="無契約"</formula>
    </cfRule>
  </conditionalFormatting>
  <conditionalFormatting sqref="I23:I24 I19:I21">
    <cfRule type="expression" dxfId="17" priority="4">
      <formula>$I$14&lt;&gt;"契約"</formula>
    </cfRule>
  </conditionalFormatting>
  <conditionalFormatting sqref="D23:D24 D19:D21">
    <cfRule type="expression" dxfId="16" priority="3">
      <formula>$I$14&lt;&gt;"契約"</formula>
    </cfRule>
  </conditionalFormatting>
  <conditionalFormatting sqref="D18:H27">
    <cfRule type="expression" dxfId="15" priority="2">
      <formula>OR($I$14="※選択してください",$I$14="")</formula>
    </cfRule>
  </conditionalFormatting>
  <conditionalFormatting sqref="I18:M27">
    <cfRule type="expression" dxfId="14" priority="1">
      <formula>OR($I$14="※選択してください",$I$14="")</formula>
    </cfRule>
  </conditionalFormatting>
  <dataValidations count="18">
    <dataValidation type="whole" imeMode="off" allowBlank="1" showInputMessage="1" showErrorMessage="1" errorTitle="【出来高の90％以内】" error="出来高を上回る金額は入力できません。" sqref="I23:M23">
      <formula1>0</formula1>
      <formula2>IF(I14&lt;&gt;"契約",999999999999999,I22)</formula2>
    </dataValidation>
    <dataValidation type="whole" errorStyle="warning" allowBlank="1" showInputMessage="1" showErrorMessage="1" errorTitle="【消費税修正】" error="計算値と+10％以上の乖離があります。" sqref="P26:R26">
      <formula1>0</formula1>
      <formula2>IF(I18="非課税、対象外",0,I25*I18*1.1)</formula2>
    </dataValidation>
    <dataValidation type="whole" allowBlank="1" showInputMessage="1" showErrorMessage="1" sqref="N30:O30 U30:Y30">
      <formula1>0</formula1>
      <formula2>100</formula2>
    </dataValidation>
    <dataValidation type="whole" operator="greaterThan" allowBlank="1" showInputMessage="1" showErrorMessage="1" sqref="P30:T30 P32:Z32">
      <formula1>0</formula1>
    </dataValidation>
    <dataValidation type="list" imeMode="on" allowBlank="1" showInputMessage="1" showErrorMessage="1" errorTitle="【契約区分】" error="ドロップダウンリストより該当する契約区分を選択してください。" sqref="I14:AA14">
      <formula1>"契約,単価契約,無契約"</formula1>
    </dataValidation>
    <dataValidation type="textLength" imeMode="on" operator="lessThanOrEqual" allowBlank="1" showErrorMessage="1" errorTitle="【作業所コード】" error="英数７桁で入力してください。" sqref="I11:AA11">
      <formula1>7</formula1>
    </dataValidation>
    <dataValidation type="textLength" imeMode="off" operator="lessThanOrEqual" allowBlank="1" showErrorMessage="1" errorTitle="【取引先コード】" error="英数７桁で入力してください。" sqref="I4:AA4">
      <formula1>7</formula1>
    </dataValidation>
    <dataValidation imeMode="on" allowBlank="1" showInputMessage="1" showErrorMessage="1" sqref="J5:AA6 I12:AA12 I5:I7 I16:AA16"/>
    <dataValidation type="whole" imeMode="off" allowBlank="1" showInputMessage="1" showErrorMessage="1" errorTitle="【注文番号】" error="数字8桁で入力してください。_x000a_ハイフン以下は入力不要です。" sqref="I15:AA15">
      <formula1>0</formula1>
      <formula2>99999999</formula2>
    </dataValidation>
    <dataValidation type="list" imeMode="off" allowBlank="1" showInputMessage="1" showErrorMessage="1" errorTitle="【消費税率】" error="ドロップダウンリストより該当する消費税区分を選択してください。" sqref="I18:M18">
      <formula1>"８％,１０％,非課税、対象外"</formula1>
    </dataValidation>
    <dataValidation type="whole" imeMode="off" allowBlank="1" showInputMessage="1" showErrorMessage="1" errorTitle="【既収額】" error="今回支払額がマイナスとなる金額は入力できません。" sqref="I24:M24">
      <formula1>0</formula1>
      <formula2>MIN(I21:M23)</formula2>
    </dataValidation>
    <dataValidation type="whole" imeMode="off" operator="greaterThanOrEqual" allowBlank="1" showInputMessage="1" showErrorMessage="1" sqref="I19:M19">
      <formula1>0</formula1>
    </dataValidation>
    <dataValidation type="whole" errorStyle="warning" operator="equal" allowBlank="1" showInputMessage="1" showErrorMessage="1" errorTitle="【支払サイト】" error="規定値（120日）から変更されています。" sqref="I32:M32">
      <formula1>120</formula1>
    </dataValidation>
    <dataValidation type="whole" imeMode="off" allowBlank="1" showInputMessage="1" showErrorMessage="1" errorTitle="【出来高】" error="工事価格を上回る金額は入力できません。" sqref="I22:M22">
      <formula1>0</formula1>
      <formula2>IF(I14&lt;&gt;"契約",999999999999999,ROUND(I21,0))</formula2>
    </dataValidation>
    <dataValidation type="textLength" allowBlank="1" showInputMessage="1" showErrorMessage="1" errorTitle="【でんさい利用者番号】" error="英数９桁で入力して下さい。" sqref="I45:AA45">
      <formula1>1</formula1>
      <formula2>9</formula2>
    </dataValidation>
    <dataValidation type="decimal" allowBlank="1" showInputMessage="1" showErrorMessage="1" errorTitle="【支払条件】" error="0～100%の範囲で入力してください。" sqref="I30:M30">
      <formula1>0</formula1>
      <formula2>1</formula2>
    </dataValidation>
    <dataValidation type="list" allowBlank="1" showInputMessage="1" showErrorMessage="1" sqref="U35:AA35 U41:AA41">
      <formula1>"普通,当座"</formula1>
    </dataValidation>
    <dataValidation type="whole" allowBlank="1" showInputMessage="1" showErrorMessage="1" sqref="U36:AA36 U42:AA42">
      <formula1>0</formula1>
      <formula2>9999999</formula2>
    </dataValidation>
  </dataValidations>
  <printOptions horizontalCentered="1" verticalCentered="1"/>
  <pageMargins left="0" right="0" top="0" bottom="0" header="0" footer="0"/>
  <pageSetup paperSize="9" scale="70" orientation="landscape" r:id="rId1"/>
  <colBreaks count="1" manualBreakCount="1">
    <brk id="3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50"/>
  <sheetViews>
    <sheetView showGridLines="0" view="pageBreakPreview" zoomScaleNormal="100" zoomScaleSheetLayoutView="100" workbookViewId="0">
      <selection activeCell="Q19" sqref="Q19"/>
    </sheetView>
  </sheetViews>
  <sheetFormatPr defaultColWidth="0" defaultRowHeight="0" customHeight="1" zeroHeight="1"/>
  <cols>
    <col min="1" max="3" width="3" style="1" customWidth="1"/>
    <col min="4" max="8" width="3" style="36" customWidth="1"/>
    <col min="9" max="25" width="3" style="13" customWidth="1"/>
    <col min="26" max="29" width="3" style="1" customWidth="1"/>
    <col min="30" max="30" width="3" style="48" customWidth="1"/>
    <col min="31" max="41" width="3" style="56" customWidth="1"/>
    <col min="42" max="16384" width="3" style="56" hidden="1"/>
  </cols>
  <sheetData>
    <row r="1" spans="1:30" ht="18" customHeight="1">
      <c r="B1" s="39" t="s">
        <v>40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52"/>
    </row>
    <row r="2" spans="1:30" ht="10.5" customHeight="1">
      <c r="A2" s="38"/>
      <c r="B2" s="39"/>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53"/>
    </row>
    <row r="3" spans="1:30" ht="18" customHeight="1">
      <c r="C3" s="158" t="s">
        <v>50</v>
      </c>
      <c r="D3" s="159"/>
      <c r="E3" s="159"/>
      <c r="F3" s="159"/>
      <c r="G3" s="35"/>
      <c r="H3" s="35"/>
      <c r="I3" s="2"/>
      <c r="J3" s="2"/>
      <c r="K3" s="2"/>
      <c r="L3" s="2"/>
      <c r="M3" s="2"/>
      <c r="N3" s="2"/>
      <c r="O3" s="2"/>
      <c r="P3" s="2"/>
      <c r="Q3" s="2"/>
      <c r="R3" s="2"/>
      <c r="S3" s="2"/>
      <c r="T3" s="2"/>
      <c r="U3" s="2"/>
      <c r="V3" s="2"/>
      <c r="W3" s="2"/>
      <c r="X3" s="2"/>
      <c r="Y3" s="2"/>
      <c r="Z3" s="41"/>
      <c r="AA3" s="41"/>
    </row>
    <row r="4" spans="1:30" ht="18" customHeight="1">
      <c r="C4" s="36"/>
      <c r="D4" s="163" t="s">
        <v>51</v>
      </c>
      <c r="E4" s="163"/>
      <c r="F4" s="163"/>
      <c r="G4" s="163"/>
      <c r="H4" s="163"/>
      <c r="I4" s="195"/>
      <c r="J4" s="196"/>
      <c r="K4" s="196"/>
      <c r="L4" s="196"/>
      <c r="M4" s="196"/>
      <c r="N4" s="196"/>
      <c r="O4" s="196"/>
      <c r="P4" s="196"/>
      <c r="Q4" s="196"/>
      <c r="R4" s="196"/>
      <c r="S4" s="196"/>
      <c r="T4" s="196"/>
      <c r="U4" s="196"/>
      <c r="V4" s="196"/>
      <c r="W4" s="196"/>
      <c r="X4" s="196"/>
      <c r="Y4" s="196"/>
      <c r="Z4" s="196"/>
      <c r="AA4" s="197"/>
    </row>
    <row r="5" spans="1:30" ht="18" customHeight="1">
      <c r="C5" s="36"/>
      <c r="D5" s="167" t="s">
        <v>52</v>
      </c>
      <c r="E5" s="167"/>
      <c r="F5" s="167"/>
      <c r="G5" s="167"/>
      <c r="H5" s="167"/>
      <c r="I5" s="155"/>
      <c r="J5" s="156"/>
      <c r="K5" s="156"/>
      <c r="L5" s="156"/>
      <c r="M5" s="156"/>
      <c r="N5" s="156"/>
      <c r="O5" s="156"/>
      <c r="P5" s="156"/>
      <c r="Q5" s="156"/>
      <c r="R5" s="156"/>
      <c r="S5" s="156"/>
      <c r="T5" s="156"/>
      <c r="U5" s="156"/>
      <c r="V5" s="156"/>
      <c r="W5" s="156"/>
      <c r="X5" s="156"/>
      <c r="Y5" s="156"/>
      <c r="Z5" s="156"/>
      <c r="AA5" s="157"/>
    </row>
    <row r="6" spans="1:30" ht="18" customHeight="1">
      <c r="C6" s="36"/>
      <c r="D6" s="191" t="s">
        <v>53</v>
      </c>
      <c r="E6" s="191"/>
      <c r="F6" s="191"/>
      <c r="G6" s="191"/>
      <c r="H6" s="191"/>
      <c r="I6" s="192"/>
      <c r="J6" s="193"/>
      <c r="K6" s="193"/>
      <c r="L6" s="193"/>
      <c r="M6" s="193"/>
      <c r="N6" s="193"/>
      <c r="O6" s="193"/>
      <c r="P6" s="193"/>
      <c r="Q6" s="193"/>
      <c r="R6" s="193"/>
      <c r="S6" s="193"/>
      <c r="T6" s="193"/>
      <c r="U6" s="193"/>
      <c r="V6" s="193"/>
      <c r="W6" s="193"/>
      <c r="X6" s="193"/>
      <c r="Y6" s="193"/>
      <c r="Z6" s="193"/>
      <c r="AA6" s="194"/>
    </row>
    <row r="7" spans="1:30" ht="29" customHeight="1">
      <c r="C7" s="91"/>
      <c r="D7" s="152" t="s">
        <v>106</v>
      </c>
      <c r="E7" s="153"/>
      <c r="F7" s="153"/>
      <c r="G7" s="153"/>
      <c r="H7" s="154"/>
      <c r="I7" s="155"/>
      <c r="J7" s="156"/>
      <c r="K7" s="156"/>
      <c r="L7" s="156"/>
      <c r="M7" s="156"/>
      <c r="N7" s="156"/>
      <c r="O7" s="156"/>
      <c r="P7" s="156"/>
      <c r="Q7" s="156"/>
      <c r="R7" s="156"/>
      <c r="S7" s="156"/>
      <c r="T7" s="156"/>
      <c r="U7" s="156"/>
      <c r="V7" s="156"/>
      <c r="W7" s="156"/>
      <c r="X7" s="156"/>
      <c r="Y7" s="156"/>
      <c r="Z7" s="156"/>
      <c r="AA7" s="157"/>
    </row>
    <row r="8" spans="1:30" ht="18" customHeight="1">
      <c r="C8" s="36"/>
      <c r="D8" s="3"/>
      <c r="E8" s="3"/>
      <c r="F8" s="3"/>
      <c r="G8" s="3"/>
      <c r="H8" s="3"/>
      <c r="I8" s="4"/>
      <c r="J8" s="4"/>
      <c r="K8" s="4"/>
      <c r="L8" s="4"/>
      <c r="M8" s="4"/>
      <c r="N8" s="4"/>
      <c r="O8" s="4"/>
      <c r="P8" s="4"/>
      <c r="Q8" s="4"/>
      <c r="R8" s="4"/>
      <c r="S8" s="4"/>
      <c r="T8" s="4"/>
      <c r="U8" s="4"/>
      <c r="V8" s="4"/>
      <c r="W8" s="4"/>
      <c r="X8" s="4"/>
      <c r="Y8" s="4"/>
      <c r="Z8" s="38"/>
      <c r="AA8" s="38"/>
    </row>
    <row r="9" spans="1:30" ht="18" customHeight="1">
      <c r="C9" s="158" t="s">
        <v>54</v>
      </c>
      <c r="D9" s="159"/>
      <c r="E9" s="159"/>
      <c r="F9" s="159"/>
      <c r="G9" s="35"/>
      <c r="H9" s="35"/>
      <c r="I9" s="2"/>
      <c r="J9" s="2"/>
      <c r="K9" s="2"/>
      <c r="L9" s="2"/>
      <c r="M9" s="2"/>
      <c r="N9" s="2"/>
      <c r="O9" s="2"/>
      <c r="P9" s="2"/>
      <c r="Q9" s="2"/>
      <c r="R9" s="2"/>
      <c r="S9" s="2"/>
      <c r="T9" s="2"/>
      <c r="U9" s="2"/>
      <c r="V9" s="2"/>
      <c r="W9" s="2"/>
      <c r="X9" s="2"/>
      <c r="Y9" s="2"/>
      <c r="Z9" s="41"/>
      <c r="AA9" s="41"/>
    </row>
    <row r="10" spans="1:30" ht="18" customHeight="1">
      <c r="C10" s="36"/>
      <c r="D10" s="163" t="s">
        <v>55</v>
      </c>
      <c r="E10" s="163"/>
      <c r="F10" s="163"/>
      <c r="G10" s="163"/>
      <c r="H10" s="163"/>
      <c r="I10" s="207"/>
      <c r="J10" s="208"/>
      <c r="K10" s="208"/>
      <c r="L10" s="208"/>
      <c r="M10" s="208"/>
      <c r="N10" s="208"/>
      <c r="O10" s="208"/>
      <c r="P10" s="208"/>
      <c r="Q10" s="208"/>
      <c r="R10" s="208"/>
      <c r="S10" s="208"/>
      <c r="T10" s="208"/>
      <c r="U10" s="208"/>
      <c r="V10" s="208"/>
      <c r="W10" s="208"/>
      <c r="X10" s="208"/>
      <c r="Y10" s="208"/>
      <c r="Z10" s="208"/>
      <c r="AA10" s="209"/>
    </row>
    <row r="11" spans="1:30" ht="18" customHeight="1">
      <c r="C11" s="36"/>
      <c r="D11" s="167" t="s">
        <v>56</v>
      </c>
      <c r="E11" s="167"/>
      <c r="F11" s="167"/>
      <c r="G11" s="167"/>
      <c r="H11" s="167"/>
      <c r="I11" s="168"/>
      <c r="J11" s="110"/>
      <c r="K11" s="110"/>
      <c r="L11" s="110"/>
      <c r="M11" s="110"/>
      <c r="N11" s="110"/>
      <c r="O11" s="110"/>
      <c r="P11" s="110"/>
      <c r="Q11" s="110"/>
      <c r="R11" s="110"/>
      <c r="S11" s="110"/>
      <c r="T11" s="110"/>
      <c r="U11" s="110"/>
      <c r="V11" s="110"/>
      <c r="W11" s="110"/>
      <c r="X11" s="110"/>
      <c r="Y11" s="110"/>
      <c r="Z11" s="110"/>
      <c r="AA11" s="111"/>
    </row>
    <row r="12" spans="1:30" ht="18" customHeight="1">
      <c r="C12" s="36"/>
      <c r="D12" s="138" t="s">
        <v>57</v>
      </c>
      <c r="E12" s="138"/>
      <c r="F12" s="138"/>
      <c r="G12" s="138"/>
      <c r="H12" s="138"/>
      <c r="I12" s="160"/>
      <c r="J12" s="161"/>
      <c r="K12" s="161"/>
      <c r="L12" s="161"/>
      <c r="M12" s="161"/>
      <c r="N12" s="161"/>
      <c r="O12" s="161"/>
      <c r="P12" s="161"/>
      <c r="Q12" s="161"/>
      <c r="R12" s="161"/>
      <c r="S12" s="161"/>
      <c r="T12" s="161"/>
      <c r="U12" s="161"/>
      <c r="V12" s="161"/>
      <c r="W12" s="161"/>
      <c r="X12" s="161"/>
      <c r="Y12" s="161"/>
      <c r="Z12" s="161"/>
      <c r="AA12" s="162"/>
    </row>
    <row r="13" spans="1:30" ht="9" customHeight="1">
      <c r="C13" s="36"/>
      <c r="D13" s="5"/>
      <c r="E13" s="5"/>
      <c r="F13" s="5"/>
      <c r="G13" s="5"/>
      <c r="H13" s="5"/>
      <c r="I13" s="6"/>
      <c r="J13" s="6"/>
      <c r="K13" s="6"/>
      <c r="L13" s="6"/>
      <c r="M13" s="6"/>
      <c r="N13" s="6"/>
      <c r="O13" s="6"/>
      <c r="P13" s="6"/>
      <c r="Q13" s="6"/>
      <c r="R13" s="6"/>
      <c r="S13" s="6"/>
      <c r="T13" s="6"/>
      <c r="U13" s="6"/>
      <c r="V13" s="6"/>
      <c r="W13" s="6"/>
      <c r="X13" s="6"/>
      <c r="Y13" s="6"/>
      <c r="Z13" s="42"/>
      <c r="AA13" s="42"/>
    </row>
    <row r="14" spans="1:30" ht="18" customHeight="1">
      <c r="C14" s="36"/>
      <c r="D14" s="163" t="s">
        <v>58</v>
      </c>
      <c r="E14" s="163"/>
      <c r="F14" s="163"/>
      <c r="G14" s="163"/>
      <c r="H14" s="163"/>
      <c r="I14" s="206" t="s">
        <v>117</v>
      </c>
      <c r="J14" s="179"/>
      <c r="K14" s="179"/>
      <c r="L14" s="179"/>
      <c r="M14" s="179"/>
      <c r="N14" s="179"/>
      <c r="O14" s="179"/>
      <c r="P14" s="179"/>
      <c r="Q14" s="179"/>
      <c r="R14" s="179"/>
      <c r="S14" s="179"/>
      <c r="T14" s="179"/>
      <c r="U14" s="179"/>
      <c r="V14" s="179"/>
      <c r="W14" s="179"/>
      <c r="X14" s="179"/>
      <c r="Y14" s="179"/>
      <c r="Z14" s="179"/>
      <c r="AA14" s="180"/>
      <c r="AB14" s="43"/>
    </row>
    <row r="15" spans="1:30" ht="18" customHeight="1">
      <c r="C15" s="36"/>
      <c r="D15" s="202" t="s">
        <v>39</v>
      </c>
      <c r="E15" s="167"/>
      <c r="F15" s="167"/>
      <c r="G15" s="167"/>
      <c r="H15" s="167"/>
      <c r="I15" s="181"/>
      <c r="J15" s="182"/>
      <c r="K15" s="182"/>
      <c r="L15" s="182"/>
      <c r="M15" s="182"/>
      <c r="N15" s="182"/>
      <c r="O15" s="182"/>
      <c r="P15" s="182"/>
      <c r="Q15" s="182"/>
      <c r="R15" s="182"/>
      <c r="S15" s="182"/>
      <c r="T15" s="182"/>
      <c r="U15" s="182"/>
      <c r="V15" s="182"/>
      <c r="W15" s="182"/>
      <c r="X15" s="182"/>
      <c r="Y15" s="182"/>
      <c r="Z15" s="182"/>
      <c r="AA15" s="183"/>
    </row>
    <row r="16" spans="1:30" ht="18" customHeight="1">
      <c r="C16" s="36"/>
      <c r="D16" s="138" t="s">
        <v>115</v>
      </c>
      <c r="E16" s="138"/>
      <c r="F16" s="138"/>
      <c r="G16" s="138"/>
      <c r="H16" s="138"/>
      <c r="I16" s="160"/>
      <c r="J16" s="161"/>
      <c r="K16" s="161"/>
      <c r="L16" s="161"/>
      <c r="M16" s="161"/>
      <c r="N16" s="161"/>
      <c r="O16" s="161"/>
      <c r="P16" s="161"/>
      <c r="Q16" s="161"/>
      <c r="R16" s="161"/>
      <c r="S16" s="161"/>
      <c r="T16" s="161"/>
      <c r="U16" s="161"/>
      <c r="V16" s="161"/>
      <c r="W16" s="161"/>
      <c r="X16" s="161"/>
      <c r="Y16" s="161"/>
      <c r="Z16" s="161"/>
      <c r="AA16" s="162"/>
    </row>
    <row r="17" spans="3:32" ht="18" customHeight="1">
      <c r="C17" s="36"/>
      <c r="D17" s="5"/>
      <c r="E17" s="5"/>
      <c r="F17" s="5"/>
      <c r="G17" s="5"/>
      <c r="H17" s="5"/>
      <c r="I17" s="44"/>
      <c r="J17" s="44"/>
      <c r="K17" s="44"/>
      <c r="L17" s="44"/>
      <c r="M17" s="44"/>
      <c r="P17" s="45"/>
      <c r="Q17" s="45"/>
      <c r="R17" s="45"/>
      <c r="S17" s="45"/>
      <c r="T17" s="45"/>
      <c r="U17" s="45"/>
      <c r="V17" s="45"/>
      <c r="W17" s="45"/>
      <c r="X17" s="45"/>
      <c r="Y17" s="45"/>
      <c r="Z17" s="38"/>
      <c r="AA17" s="38"/>
    </row>
    <row r="18" spans="3:32" ht="18" customHeight="1">
      <c r="C18" s="36"/>
      <c r="D18" s="163" t="s">
        <v>59</v>
      </c>
      <c r="E18" s="163"/>
      <c r="F18" s="163"/>
      <c r="G18" s="163"/>
      <c r="H18" s="163"/>
      <c r="I18" s="174">
        <v>0.1</v>
      </c>
      <c r="J18" s="174"/>
      <c r="K18" s="174"/>
      <c r="L18" s="174"/>
      <c r="M18" s="174"/>
      <c r="P18" s="7"/>
      <c r="Q18" s="7"/>
      <c r="R18" s="7"/>
      <c r="S18" s="46"/>
      <c r="T18" s="187" t="s">
        <v>81</v>
      </c>
      <c r="U18" s="188"/>
      <c r="V18" s="188"/>
      <c r="W18" s="188"/>
      <c r="X18" s="188"/>
      <c r="Y18" s="188"/>
      <c r="Z18" s="188"/>
      <c r="AA18" s="189"/>
    </row>
    <row r="19" spans="3:32" ht="18" customHeight="1">
      <c r="C19" s="36"/>
      <c r="D19" s="167" t="s">
        <v>60</v>
      </c>
      <c r="E19" s="167"/>
      <c r="F19" s="167"/>
      <c r="G19" s="167"/>
      <c r="H19" s="167"/>
      <c r="I19" s="175"/>
      <c r="J19" s="176"/>
      <c r="K19" s="176"/>
      <c r="L19" s="176"/>
      <c r="M19" s="177"/>
      <c r="N19" s="8"/>
      <c r="O19" s="8"/>
      <c r="P19" s="1"/>
      <c r="Q19" s="1"/>
      <c r="R19" s="1"/>
      <c r="S19" s="1"/>
      <c r="T19" s="46"/>
      <c r="U19" s="49"/>
      <c r="V19" s="49"/>
      <c r="W19" s="49"/>
      <c r="X19" s="49"/>
      <c r="Y19" s="41"/>
      <c r="Z19" s="41"/>
    </row>
    <row r="20" spans="3:32" ht="18" customHeight="1">
      <c r="C20" s="36"/>
      <c r="D20" s="170" t="s">
        <v>61</v>
      </c>
      <c r="E20" s="170"/>
      <c r="F20" s="170"/>
      <c r="G20" s="170"/>
      <c r="H20" s="170"/>
      <c r="I20" s="201">
        <f>I19-I21</f>
        <v>0</v>
      </c>
      <c r="J20" s="201"/>
      <c r="K20" s="201"/>
      <c r="L20" s="201"/>
      <c r="M20" s="201"/>
      <c r="N20" s="8"/>
      <c r="O20" s="8"/>
      <c r="P20" s="1"/>
      <c r="Q20" s="1"/>
      <c r="R20" s="1"/>
      <c r="T20" s="48"/>
      <c r="U20" s="203" t="s">
        <v>95</v>
      </c>
      <c r="V20" s="204"/>
      <c r="W20" s="204"/>
      <c r="X20" s="204"/>
      <c r="Y20" s="204"/>
      <c r="Z20" s="205"/>
      <c r="AA20" s="43"/>
    </row>
    <row r="21" spans="3:32" ht="18" customHeight="1">
      <c r="C21" s="36"/>
      <c r="D21" s="170" t="s">
        <v>62</v>
      </c>
      <c r="E21" s="170"/>
      <c r="F21" s="170"/>
      <c r="G21" s="170"/>
      <c r="H21" s="170"/>
      <c r="I21" s="201">
        <f>IF(I18="非課税、対象外",I19,I19/(I18+1))</f>
        <v>0</v>
      </c>
      <c r="J21" s="201"/>
      <c r="K21" s="201"/>
      <c r="L21" s="201"/>
      <c r="M21" s="201"/>
      <c r="N21" s="8"/>
      <c r="O21" s="8"/>
      <c r="P21" s="1"/>
      <c r="Q21" s="1"/>
      <c r="R21" s="1"/>
      <c r="T21" s="46"/>
      <c r="U21" s="51"/>
      <c r="V21" s="51"/>
      <c r="W21" s="51"/>
      <c r="X21" s="51"/>
      <c r="Y21" s="42"/>
      <c r="Z21" s="42"/>
      <c r="AE21" s="57"/>
    </row>
    <row r="22" spans="3:32" ht="18" customHeight="1">
      <c r="C22" s="36"/>
      <c r="D22" s="167" t="s">
        <v>63</v>
      </c>
      <c r="E22" s="167"/>
      <c r="F22" s="167"/>
      <c r="G22" s="167"/>
      <c r="H22" s="167"/>
      <c r="I22" s="173"/>
      <c r="J22" s="173"/>
      <c r="K22" s="173"/>
      <c r="L22" s="173"/>
      <c r="M22" s="173"/>
      <c r="N22" s="8"/>
      <c r="O22" s="8"/>
      <c r="P22" s="1"/>
      <c r="Q22" s="1"/>
      <c r="R22" s="1"/>
      <c r="T22" s="48"/>
      <c r="U22" s="198" t="s">
        <v>78</v>
      </c>
      <c r="V22" s="199"/>
      <c r="W22" s="199"/>
      <c r="X22" s="199"/>
      <c r="Y22" s="199"/>
      <c r="Z22" s="200"/>
      <c r="AA22" s="43"/>
    </row>
    <row r="23" spans="3:32" ht="18" customHeight="1">
      <c r="C23" s="36"/>
      <c r="D23" s="167" t="s">
        <v>64</v>
      </c>
      <c r="E23" s="167"/>
      <c r="F23" s="167"/>
      <c r="G23" s="167"/>
      <c r="H23" s="167"/>
      <c r="I23" s="173"/>
      <c r="J23" s="173"/>
      <c r="K23" s="173"/>
      <c r="L23" s="173"/>
      <c r="M23" s="173"/>
      <c r="N23" s="8"/>
      <c r="O23" s="8"/>
      <c r="P23" s="1"/>
      <c r="Q23" s="1"/>
      <c r="R23" s="1"/>
      <c r="T23" s="46"/>
      <c r="U23" s="51"/>
      <c r="V23" s="51"/>
      <c r="W23" s="51"/>
      <c r="X23" s="51"/>
      <c r="Y23" s="42"/>
      <c r="Z23" s="42"/>
    </row>
    <row r="24" spans="3:32" ht="18" customHeight="1">
      <c r="C24" s="36"/>
      <c r="D24" s="167" t="s">
        <v>65</v>
      </c>
      <c r="E24" s="167"/>
      <c r="F24" s="167"/>
      <c r="G24" s="167"/>
      <c r="H24" s="167"/>
      <c r="I24" s="173"/>
      <c r="J24" s="173"/>
      <c r="K24" s="173"/>
      <c r="L24" s="173"/>
      <c r="M24" s="173"/>
      <c r="N24" s="8"/>
      <c r="O24" s="9"/>
      <c r="P24" s="41"/>
      <c r="Q24" s="41"/>
      <c r="R24" s="41"/>
      <c r="T24" s="48"/>
      <c r="U24" s="145" t="s">
        <v>82</v>
      </c>
      <c r="V24" s="146"/>
      <c r="W24" s="146"/>
      <c r="X24" s="146"/>
      <c r="Y24" s="146"/>
      <c r="Z24" s="147"/>
      <c r="AA24" s="43"/>
    </row>
    <row r="25" spans="3:32" ht="18" customHeight="1">
      <c r="C25" s="36"/>
      <c r="D25" s="140" t="s">
        <v>66</v>
      </c>
      <c r="E25" s="140"/>
      <c r="F25" s="140"/>
      <c r="G25" s="140"/>
      <c r="H25" s="140"/>
      <c r="I25" s="201">
        <f>IF(I14&lt;&gt;"契約",I22,SMALL(I21:M23,1)-I24)</f>
        <v>0</v>
      </c>
      <c r="J25" s="201"/>
      <c r="K25" s="201"/>
      <c r="L25" s="201"/>
      <c r="M25" s="201"/>
      <c r="N25" s="8"/>
      <c r="O25" s="10"/>
      <c r="P25" s="142" t="s">
        <v>80</v>
      </c>
      <c r="Q25" s="143"/>
      <c r="R25" s="143"/>
      <c r="T25" s="46"/>
      <c r="U25" s="51"/>
      <c r="V25" s="51"/>
      <c r="W25" s="51"/>
      <c r="X25" s="51"/>
      <c r="Y25" s="42"/>
      <c r="Z25" s="42"/>
      <c r="AF25" s="58"/>
    </row>
    <row r="26" spans="3:32" ht="18" customHeight="1">
      <c r="C26" s="36"/>
      <c r="D26" s="140" t="s">
        <v>67</v>
      </c>
      <c r="E26" s="140"/>
      <c r="F26" s="140"/>
      <c r="G26" s="140"/>
      <c r="H26" s="140"/>
      <c r="I26" s="201">
        <f>IF(I18="非課税、対象外",0,IF(P26="",ROUND(I25*(I18),0),P26))</f>
        <v>0</v>
      </c>
      <c r="J26" s="201"/>
      <c r="K26" s="201"/>
      <c r="L26" s="201"/>
      <c r="M26" s="201"/>
      <c r="N26" s="8"/>
      <c r="O26" s="10"/>
      <c r="P26" s="148"/>
      <c r="Q26" s="149"/>
      <c r="R26" s="150"/>
      <c r="T26" s="48"/>
      <c r="U26" s="211" t="s">
        <v>79</v>
      </c>
      <c r="V26" s="212"/>
      <c r="W26" s="212"/>
      <c r="X26" s="212"/>
      <c r="Y26" s="212"/>
      <c r="Z26" s="213"/>
      <c r="AA26" s="43"/>
    </row>
    <row r="27" spans="3:32" ht="18" customHeight="1">
      <c r="C27" s="36"/>
      <c r="D27" s="133" t="s">
        <v>68</v>
      </c>
      <c r="E27" s="133"/>
      <c r="F27" s="133"/>
      <c r="G27" s="133"/>
      <c r="H27" s="133"/>
      <c r="I27" s="210">
        <f>IF(P26="",I25+I26,I25+P26)</f>
        <v>0</v>
      </c>
      <c r="J27" s="210"/>
      <c r="K27" s="210"/>
      <c r="L27" s="210"/>
      <c r="M27" s="210"/>
      <c r="N27" s="8"/>
      <c r="O27" s="11"/>
      <c r="P27" s="11"/>
      <c r="Q27" s="12"/>
      <c r="R27" s="12"/>
      <c r="T27" s="46"/>
      <c r="U27" s="50"/>
      <c r="V27" s="50"/>
      <c r="W27" s="50"/>
      <c r="X27" s="50"/>
      <c r="Y27" s="38"/>
      <c r="Z27" s="38"/>
    </row>
    <row r="28" spans="3:32" ht="18" customHeight="1">
      <c r="D28" s="3"/>
      <c r="E28" s="3"/>
      <c r="F28" s="3"/>
      <c r="G28" s="3"/>
      <c r="H28" s="3"/>
      <c r="I28" s="4"/>
      <c r="J28" s="4"/>
      <c r="K28" s="4"/>
      <c r="L28" s="4"/>
      <c r="M28" s="4"/>
      <c r="U28" s="14"/>
      <c r="V28" s="14"/>
      <c r="W28" s="14"/>
      <c r="X28" s="14"/>
      <c r="Y28" s="14"/>
      <c r="Z28" s="47"/>
    </row>
    <row r="29" spans="3:32" ht="18" customHeight="1">
      <c r="C29" s="135" t="s">
        <v>84</v>
      </c>
      <c r="D29" s="136"/>
      <c r="E29" s="136"/>
      <c r="F29" s="137"/>
      <c r="G29" s="35"/>
      <c r="H29" s="35"/>
      <c r="I29" s="2"/>
      <c r="J29" s="2"/>
      <c r="K29" s="2"/>
      <c r="L29" s="2"/>
      <c r="M29" s="2"/>
    </row>
    <row r="30" spans="3:32" ht="18" customHeight="1">
      <c r="D30" s="163" t="s">
        <v>19</v>
      </c>
      <c r="E30" s="163"/>
      <c r="F30" s="163"/>
      <c r="G30" s="163"/>
      <c r="H30" s="163"/>
      <c r="I30" s="169">
        <v>1</v>
      </c>
      <c r="J30" s="169"/>
      <c r="K30" s="169"/>
      <c r="L30" s="169"/>
      <c r="M30" s="169"/>
      <c r="N30" s="14"/>
      <c r="O30" s="40"/>
      <c r="P30" s="47"/>
      <c r="Q30" s="47"/>
      <c r="R30" s="47"/>
      <c r="S30" s="47"/>
      <c r="T30" s="47"/>
      <c r="U30" s="14"/>
      <c r="V30" s="14"/>
      <c r="W30" s="14"/>
      <c r="X30" s="14"/>
      <c r="Y30" s="14"/>
    </row>
    <row r="31" spans="3:32" ht="18" customHeight="1">
      <c r="D31" s="170" t="s">
        <v>37</v>
      </c>
      <c r="E31" s="170"/>
      <c r="F31" s="170"/>
      <c r="G31" s="170"/>
      <c r="H31" s="170"/>
      <c r="I31" s="171">
        <f>1-I30</f>
        <v>0</v>
      </c>
      <c r="J31" s="171"/>
      <c r="K31" s="171"/>
      <c r="L31" s="171"/>
      <c r="M31" s="171"/>
      <c r="N31" s="14"/>
      <c r="O31" s="40"/>
      <c r="U31" s="14"/>
      <c r="V31" s="14"/>
      <c r="W31" s="14"/>
      <c r="X31" s="14"/>
      <c r="Y31" s="14"/>
      <c r="Z31" s="47"/>
    </row>
    <row r="32" spans="3:32" ht="18" customHeight="1">
      <c r="D32" s="138" t="s">
        <v>69</v>
      </c>
      <c r="E32" s="138"/>
      <c r="F32" s="138"/>
      <c r="G32" s="138"/>
      <c r="H32" s="138"/>
      <c r="I32" s="139">
        <v>60</v>
      </c>
      <c r="J32" s="139"/>
      <c r="K32" s="139"/>
      <c r="L32" s="139"/>
      <c r="M32" s="139"/>
      <c r="P32" s="47"/>
      <c r="Q32" s="47"/>
      <c r="R32" s="47"/>
      <c r="S32" s="47"/>
      <c r="T32" s="47"/>
      <c r="U32" s="47"/>
      <c r="V32" s="47"/>
      <c r="W32" s="47"/>
      <c r="X32" s="47"/>
      <c r="Y32" s="47"/>
      <c r="Z32" s="47"/>
    </row>
    <row r="33" spans="1:30" ht="18" customHeight="1">
      <c r="D33" s="3"/>
      <c r="E33" s="3"/>
      <c r="F33" s="3"/>
      <c r="G33" s="3"/>
      <c r="H33" s="3"/>
      <c r="I33" s="4"/>
      <c r="J33" s="4"/>
      <c r="K33" s="4"/>
      <c r="L33" s="4"/>
      <c r="M33" s="4"/>
    </row>
    <row r="34" spans="1:30" ht="18" customHeight="1">
      <c r="A34" s="41"/>
      <c r="B34" s="41"/>
      <c r="C34" s="172" t="s">
        <v>47</v>
      </c>
      <c r="D34" s="159"/>
      <c r="E34" s="159"/>
      <c r="F34" s="159"/>
      <c r="G34" s="35"/>
      <c r="H34" s="35"/>
      <c r="I34" s="2"/>
      <c r="J34" s="2"/>
      <c r="K34" s="2"/>
      <c r="L34" s="2"/>
      <c r="M34" s="2"/>
      <c r="N34" s="2"/>
      <c r="O34" s="2"/>
      <c r="P34" s="41"/>
      <c r="Q34" s="41"/>
      <c r="R34" s="41"/>
      <c r="S34" s="41"/>
      <c r="T34" s="41"/>
      <c r="U34" s="41"/>
      <c r="V34" s="41"/>
      <c r="W34" s="41"/>
      <c r="X34" s="41"/>
      <c r="Y34" s="41"/>
      <c r="Z34" s="41"/>
      <c r="AA34" s="41"/>
      <c r="AB34" s="41"/>
      <c r="AC34" s="41"/>
      <c r="AD34" s="54"/>
    </row>
    <row r="35" spans="1:30" ht="18" customHeight="1">
      <c r="D35" s="127" t="s">
        <v>41</v>
      </c>
      <c r="E35" s="127"/>
      <c r="F35" s="127"/>
      <c r="G35" s="127"/>
      <c r="H35" s="127"/>
      <c r="I35" s="128"/>
      <c r="J35" s="129"/>
      <c r="K35" s="129"/>
      <c r="L35" s="129"/>
      <c r="M35" s="129"/>
      <c r="N35" s="129"/>
      <c r="O35" s="129"/>
      <c r="P35" s="130" t="s">
        <v>43</v>
      </c>
      <c r="Q35" s="131"/>
      <c r="R35" s="131"/>
      <c r="S35" s="131"/>
      <c r="T35" s="132"/>
      <c r="U35" s="129"/>
      <c r="V35" s="129"/>
      <c r="W35" s="129"/>
      <c r="X35" s="129"/>
      <c r="Y35" s="129"/>
      <c r="Z35" s="129"/>
      <c r="AA35" s="129"/>
    </row>
    <row r="36" spans="1:30" ht="18" customHeight="1">
      <c r="D36" s="123" t="s">
        <v>42</v>
      </c>
      <c r="E36" s="123"/>
      <c r="F36" s="123"/>
      <c r="G36" s="123"/>
      <c r="H36" s="123"/>
      <c r="I36" s="118"/>
      <c r="J36" s="119"/>
      <c r="K36" s="119"/>
      <c r="L36" s="119"/>
      <c r="M36" s="119"/>
      <c r="N36" s="119"/>
      <c r="O36" s="119"/>
      <c r="P36" s="120" t="s">
        <v>44</v>
      </c>
      <c r="Q36" s="121"/>
      <c r="R36" s="121"/>
      <c r="S36" s="121"/>
      <c r="T36" s="122"/>
      <c r="U36" s="109"/>
      <c r="V36" s="110"/>
      <c r="W36" s="110"/>
      <c r="X36" s="110"/>
      <c r="Y36" s="110"/>
      <c r="Z36" s="110"/>
      <c r="AA36" s="111"/>
    </row>
    <row r="37" spans="1:30" ht="18" customHeight="1">
      <c r="D37" s="123" t="s">
        <v>45</v>
      </c>
      <c r="E37" s="123"/>
      <c r="F37" s="123"/>
      <c r="G37" s="123"/>
      <c r="H37" s="123"/>
      <c r="I37" s="124"/>
      <c r="J37" s="125"/>
      <c r="K37" s="125"/>
      <c r="L37" s="125"/>
      <c r="M37" s="125"/>
      <c r="N37" s="125"/>
      <c r="O37" s="125"/>
      <c r="P37" s="125"/>
      <c r="Q37" s="125"/>
      <c r="R37" s="125"/>
      <c r="S37" s="125"/>
      <c r="T37" s="125"/>
      <c r="U37" s="125"/>
      <c r="V37" s="125"/>
      <c r="W37" s="125"/>
      <c r="X37" s="125"/>
      <c r="Y37" s="125"/>
      <c r="Z37" s="125"/>
      <c r="AA37" s="126"/>
    </row>
    <row r="38" spans="1:30" ht="18" customHeight="1">
      <c r="D38" s="112" t="s">
        <v>46</v>
      </c>
      <c r="E38" s="113"/>
      <c r="F38" s="113"/>
      <c r="G38" s="113"/>
      <c r="H38" s="114"/>
      <c r="I38" s="115"/>
      <c r="J38" s="116"/>
      <c r="K38" s="116"/>
      <c r="L38" s="116"/>
      <c r="M38" s="116"/>
      <c r="N38" s="116"/>
      <c r="O38" s="116"/>
      <c r="P38" s="116"/>
      <c r="Q38" s="116"/>
      <c r="R38" s="116"/>
      <c r="S38" s="116"/>
      <c r="T38" s="116"/>
      <c r="U38" s="116"/>
      <c r="V38" s="116"/>
      <c r="W38" s="116"/>
      <c r="X38" s="116"/>
      <c r="Y38" s="116"/>
      <c r="Z38" s="116"/>
      <c r="AA38" s="117"/>
    </row>
    <row r="39" spans="1:30" ht="9"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54"/>
    </row>
    <row r="40" spans="1:30" ht="18" customHeight="1">
      <c r="A40" s="41"/>
      <c r="B40" s="41"/>
      <c r="C40" s="15" t="s">
        <v>48</v>
      </c>
      <c r="D40" s="16"/>
      <c r="E40" s="16"/>
      <c r="F40" s="17"/>
      <c r="G40" s="35"/>
      <c r="H40" s="35"/>
      <c r="I40" s="2"/>
      <c r="J40" s="2"/>
      <c r="K40" s="2"/>
      <c r="L40" s="2"/>
      <c r="M40" s="2"/>
      <c r="N40" s="2"/>
      <c r="O40" s="2"/>
      <c r="P40" s="41"/>
      <c r="Q40" s="41"/>
      <c r="R40" s="41"/>
      <c r="S40" s="41"/>
      <c r="T40" s="41"/>
      <c r="U40" s="41"/>
      <c r="V40" s="41"/>
      <c r="W40" s="41"/>
      <c r="X40" s="41"/>
      <c r="Y40" s="41"/>
      <c r="Z40" s="41"/>
      <c r="AA40" s="41"/>
    </row>
    <row r="41" spans="1:30" ht="18" customHeight="1">
      <c r="A41" s="38"/>
      <c r="D41" s="127" t="s">
        <v>41</v>
      </c>
      <c r="E41" s="127"/>
      <c r="F41" s="127"/>
      <c r="G41" s="127"/>
      <c r="H41" s="127"/>
      <c r="I41" s="128"/>
      <c r="J41" s="129"/>
      <c r="K41" s="129"/>
      <c r="L41" s="129"/>
      <c r="M41" s="129"/>
      <c r="N41" s="129"/>
      <c r="O41" s="129"/>
      <c r="P41" s="130" t="s">
        <v>43</v>
      </c>
      <c r="Q41" s="131"/>
      <c r="R41" s="131"/>
      <c r="S41" s="131"/>
      <c r="T41" s="132"/>
      <c r="U41" s="129"/>
      <c r="V41" s="129"/>
      <c r="W41" s="129"/>
      <c r="X41" s="129"/>
      <c r="Y41" s="129"/>
      <c r="Z41" s="129"/>
      <c r="AA41" s="129"/>
      <c r="AB41" s="38"/>
      <c r="AC41" s="38"/>
      <c r="AD41" s="55"/>
    </row>
    <row r="42" spans="1:30" ht="18" customHeight="1">
      <c r="D42" s="123" t="s">
        <v>42</v>
      </c>
      <c r="E42" s="123"/>
      <c r="F42" s="123"/>
      <c r="G42" s="123"/>
      <c r="H42" s="123"/>
      <c r="I42" s="118"/>
      <c r="J42" s="119"/>
      <c r="K42" s="119"/>
      <c r="L42" s="119"/>
      <c r="M42" s="119"/>
      <c r="N42" s="119"/>
      <c r="O42" s="119"/>
      <c r="P42" s="120" t="s">
        <v>44</v>
      </c>
      <c r="Q42" s="121"/>
      <c r="R42" s="121"/>
      <c r="S42" s="121"/>
      <c r="T42" s="122"/>
      <c r="U42" s="109"/>
      <c r="V42" s="110"/>
      <c r="W42" s="110"/>
      <c r="X42" s="110"/>
      <c r="Y42" s="110"/>
      <c r="Z42" s="110"/>
      <c r="AA42" s="111"/>
    </row>
    <row r="43" spans="1:30" ht="18" customHeight="1">
      <c r="D43" s="123" t="s">
        <v>45</v>
      </c>
      <c r="E43" s="123"/>
      <c r="F43" s="123"/>
      <c r="G43" s="123"/>
      <c r="H43" s="123"/>
      <c r="I43" s="124"/>
      <c r="J43" s="125"/>
      <c r="K43" s="125"/>
      <c r="L43" s="125"/>
      <c r="M43" s="125"/>
      <c r="N43" s="125"/>
      <c r="O43" s="125"/>
      <c r="P43" s="125"/>
      <c r="Q43" s="125"/>
      <c r="R43" s="125"/>
      <c r="S43" s="125"/>
      <c r="T43" s="125"/>
      <c r="U43" s="125"/>
      <c r="V43" s="125"/>
      <c r="W43" s="125"/>
      <c r="X43" s="125"/>
      <c r="Y43" s="125"/>
      <c r="Z43" s="125"/>
      <c r="AA43" s="126"/>
    </row>
    <row r="44" spans="1:30" ht="18" customHeight="1">
      <c r="C44" s="48"/>
      <c r="D44" s="123" t="s">
        <v>46</v>
      </c>
      <c r="E44" s="123"/>
      <c r="F44" s="123"/>
      <c r="G44" s="123"/>
      <c r="H44" s="123"/>
      <c r="I44" s="124"/>
      <c r="J44" s="125"/>
      <c r="K44" s="125"/>
      <c r="L44" s="125"/>
      <c r="M44" s="125"/>
      <c r="N44" s="125"/>
      <c r="O44" s="125"/>
      <c r="P44" s="125"/>
      <c r="Q44" s="125"/>
      <c r="R44" s="125"/>
      <c r="S44" s="125"/>
      <c r="T44" s="125"/>
      <c r="U44" s="125"/>
      <c r="V44" s="125"/>
      <c r="W44" s="125"/>
      <c r="X44" s="125"/>
      <c r="Y44" s="125"/>
      <c r="Z44" s="125"/>
      <c r="AA44" s="126"/>
    </row>
    <row r="45" spans="1:30" ht="18" customHeight="1">
      <c r="D45" s="105" t="s">
        <v>49</v>
      </c>
      <c r="E45" s="105"/>
      <c r="F45" s="105"/>
      <c r="G45" s="105"/>
      <c r="H45" s="105"/>
      <c r="I45" s="106"/>
      <c r="J45" s="107"/>
      <c r="K45" s="107"/>
      <c r="L45" s="107"/>
      <c r="M45" s="107"/>
      <c r="N45" s="107"/>
      <c r="O45" s="107"/>
      <c r="P45" s="107"/>
      <c r="Q45" s="107"/>
      <c r="R45" s="107"/>
      <c r="S45" s="107"/>
      <c r="T45" s="107"/>
      <c r="U45" s="107"/>
      <c r="V45" s="107"/>
      <c r="W45" s="107"/>
      <c r="X45" s="107"/>
      <c r="Y45" s="107"/>
      <c r="Z45" s="107"/>
      <c r="AA45" s="108"/>
    </row>
    <row r="46" spans="1:30" ht="18" customHeight="1"/>
    <row r="47" spans="1:30" ht="18" hidden="1" customHeight="1"/>
    <row r="48" spans="1:30" ht="18" hidden="1" customHeight="1"/>
    <row r="49" ht="18" hidden="1" customHeight="1"/>
    <row r="50" ht="18" hidden="1" customHeight="1"/>
  </sheetData>
  <sheetProtection algorithmName="SHA-512" hashValue="xm0YAF4j2wVJCGxI5X5FAN9vk5NEPfHBwcHDTXO6GmsFgIYMHCNrQGTVeEGgCQKixE2cfC4Y5CZCSzuhgvA8UQ==" saltValue="rbTib97kmTiGDe3T7k9Yvg==" spinCount="100000" sheet="1" objects="1" scenarios="1"/>
  <dataConsolidate/>
  <mergeCells count="83">
    <mergeCell ref="I43:AA43"/>
    <mergeCell ref="I44:AA44"/>
    <mergeCell ref="I41:O41"/>
    <mergeCell ref="I42:O42"/>
    <mergeCell ref="P41:T41"/>
    <mergeCell ref="U41:AA41"/>
    <mergeCell ref="U42:AA42"/>
    <mergeCell ref="P42:T42"/>
    <mergeCell ref="C3:F3"/>
    <mergeCell ref="C9:F9"/>
    <mergeCell ref="I18:M18"/>
    <mergeCell ref="I19:M19"/>
    <mergeCell ref="I45:AA45"/>
    <mergeCell ref="D36:H36"/>
    <mergeCell ref="D37:H37"/>
    <mergeCell ref="D38:H38"/>
    <mergeCell ref="D41:H41"/>
    <mergeCell ref="D42:H42"/>
    <mergeCell ref="D43:H43"/>
    <mergeCell ref="D44:H44"/>
    <mergeCell ref="D45:H45"/>
    <mergeCell ref="U36:AA36"/>
    <mergeCell ref="I37:AA37"/>
    <mergeCell ref="I38:AA38"/>
    <mergeCell ref="D35:H35"/>
    <mergeCell ref="U35:AA35"/>
    <mergeCell ref="D25:H25"/>
    <mergeCell ref="D26:H26"/>
    <mergeCell ref="D27:H27"/>
    <mergeCell ref="I31:M31"/>
    <mergeCell ref="I32:M32"/>
    <mergeCell ref="C29:F29"/>
    <mergeCell ref="D30:H30"/>
    <mergeCell ref="D31:H31"/>
    <mergeCell ref="D32:H32"/>
    <mergeCell ref="I25:M25"/>
    <mergeCell ref="I26:M26"/>
    <mergeCell ref="I27:M27"/>
    <mergeCell ref="P35:T35"/>
    <mergeCell ref="U26:Z26"/>
    <mergeCell ref="D12:H12"/>
    <mergeCell ref="I15:AA15"/>
    <mergeCell ref="I4:AA4"/>
    <mergeCell ref="I5:AA5"/>
    <mergeCell ref="I6:AA6"/>
    <mergeCell ref="I14:AA14"/>
    <mergeCell ref="I10:AA10"/>
    <mergeCell ref="I11:AA11"/>
    <mergeCell ref="I12:AA12"/>
    <mergeCell ref="D4:H4"/>
    <mergeCell ref="D5:H5"/>
    <mergeCell ref="D6:H6"/>
    <mergeCell ref="D10:H10"/>
    <mergeCell ref="D11:H11"/>
    <mergeCell ref="D7:H7"/>
    <mergeCell ref="I7:AA7"/>
    <mergeCell ref="I20:M20"/>
    <mergeCell ref="D14:H14"/>
    <mergeCell ref="D15:H15"/>
    <mergeCell ref="D16:H16"/>
    <mergeCell ref="I16:AA16"/>
    <mergeCell ref="D18:H18"/>
    <mergeCell ref="D19:H19"/>
    <mergeCell ref="D20:H20"/>
    <mergeCell ref="T18:AA18"/>
    <mergeCell ref="U20:Z20"/>
    <mergeCell ref="D21:H21"/>
    <mergeCell ref="I30:M30"/>
    <mergeCell ref="I21:M21"/>
    <mergeCell ref="C34:F34"/>
    <mergeCell ref="I22:M22"/>
    <mergeCell ref="D22:H22"/>
    <mergeCell ref="D23:H23"/>
    <mergeCell ref="D24:H24"/>
    <mergeCell ref="I23:M23"/>
    <mergeCell ref="I24:M24"/>
    <mergeCell ref="U22:Z22"/>
    <mergeCell ref="U24:Z24"/>
    <mergeCell ref="P36:T36"/>
    <mergeCell ref="I35:O35"/>
    <mergeCell ref="I36:O36"/>
    <mergeCell ref="P25:R25"/>
    <mergeCell ref="P26:R26"/>
  </mergeCells>
  <phoneticPr fontId="1"/>
  <conditionalFormatting sqref="I23:I24 I19">
    <cfRule type="expression" dxfId="13" priority="15">
      <formula>$I$14&lt;&gt;"契約"</formula>
    </cfRule>
  </conditionalFormatting>
  <conditionalFormatting sqref="D23:D24 D19:D21">
    <cfRule type="expression" dxfId="12" priority="14">
      <formula>$I$14&lt;&gt;"契約"</formula>
    </cfRule>
  </conditionalFormatting>
  <conditionalFormatting sqref="D15:H15">
    <cfRule type="expression" dxfId="11" priority="10">
      <formula>OR($I$14="無契約",$I$14="")</formula>
    </cfRule>
  </conditionalFormatting>
  <conditionalFormatting sqref="I15:AA15">
    <cfRule type="expression" dxfId="10" priority="9">
      <formula>OR($I$14="無契約",$I$14="")</formula>
    </cfRule>
  </conditionalFormatting>
  <conditionalFormatting sqref="D15:H16 P25:R25 D18:H27">
    <cfRule type="expression" dxfId="9" priority="6">
      <formula>OR($I$14="※選択してください",$I$14="")</formula>
    </cfRule>
  </conditionalFormatting>
  <conditionalFormatting sqref="I15:AA16 P26:R26 I18:M19 I22:M24">
    <cfRule type="expression" dxfId="8" priority="5">
      <formula>OR($I$14="※選択してください",$I$14="")</formula>
    </cfRule>
  </conditionalFormatting>
  <conditionalFormatting sqref="D14:AA14">
    <cfRule type="expression" dxfId="7" priority="4">
      <formula>$I$14=""</formula>
    </cfRule>
  </conditionalFormatting>
  <conditionalFormatting sqref="I20:I21">
    <cfRule type="expression" dxfId="6" priority="3">
      <formula>$I$14&lt;&gt;"契約"</formula>
    </cfRule>
  </conditionalFormatting>
  <conditionalFormatting sqref="I20:M21">
    <cfRule type="expression" dxfId="5" priority="2">
      <formula>OR($I$14="※選択してください",$I$14="")</formula>
    </cfRule>
  </conditionalFormatting>
  <conditionalFormatting sqref="I25:M27">
    <cfRule type="expression" dxfId="4" priority="1">
      <formula>OR($I$14="※選択してください",$I$14="")</formula>
    </cfRule>
  </conditionalFormatting>
  <dataValidations xWindow="462" yWindow="267" count="19">
    <dataValidation type="whole" allowBlank="1" showInputMessage="1" showErrorMessage="1" sqref="N30:O30 U30:Y30">
      <formula1>0</formula1>
      <formula2>100</formula2>
    </dataValidation>
    <dataValidation type="whole" operator="greaterThan" allowBlank="1" showInputMessage="1" showErrorMessage="1" sqref="P30:T30 P32:Z32">
      <formula1>0</formula1>
    </dataValidation>
    <dataValidation type="whole" allowBlank="1" showInputMessage="1" showErrorMessage="1" sqref="U36:AA36 U42:AA42">
      <formula1>0</formula1>
      <formula2>9999999</formula2>
    </dataValidation>
    <dataValidation type="list" allowBlank="1" showInputMessage="1" showErrorMessage="1" sqref="U35:AA35 U41:AA41">
      <formula1>"普通,当座"</formula1>
    </dataValidation>
    <dataValidation type="list" imeMode="on" allowBlank="1" showInputMessage="1" showErrorMessage="1" errorTitle="【契約区分】" error="ドロップダウンリストより該当する契約区分を選択してください。" sqref="I14:AA14">
      <formula1>"※選択してください,契約,単価契約,無契約"</formula1>
    </dataValidation>
    <dataValidation type="textLength" imeMode="on" operator="lessThanOrEqual" allowBlank="1" showErrorMessage="1" errorTitle="【作業所コード】" error="英数７桁で入力してください。" sqref="I11:AA11">
      <formula1>7</formula1>
    </dataValidation>
    <dataValidation type="decimal" allowBlank="1" showInputMessage="1" showErrorMessage="1" errorTitle="【支払条件】" error="0～100%の範囲で入力してください。" sqref="I30:M30">
      <formula1>0</formula1>
      <formula2>1</formula2>
    </dataValidation>
    <dataValidation type="textLength" imeMode="off" operator="lessThanOrEqual" allowBlank="1" showErrorMessage="1" errorTitle="【取引先コード】" error="英数７桁で入力してください。" sqref="I4:AA4">
      <formula1>7</formula1>
    </dataValidation>
    <dataValidation imeMode="on" allowBlank="1" showInputMessage="1" showErrorMessage="1" sqref="I16:AA16 I12:AA12 I5:I7 J5:AA6"/>
    <dataValidation type="date" imeMode="off" operator="greaterThan" allowBlank="1" showInputMessage="1" showErrorMessage="1" errorTitle="【日付】" error="日付形式で入力してください。_x000a_ex)2019/1/1" sqref="I10:AA10">
      <formula1>43465</formula1>
    </dataValidation>
    <dataValidation type="whole" imeMode="off" allowBlank="1" showInputMessage="1" showErrorMessage="1" errorTitle="【注文番号】" error="数字8桁で入力してください。_x000a_ハイフン以下は入力不要です。" sqref="I15:AA15">
      <formula1>0</formula1>
      <formula2>99999999</formula2>
    </dataValidation>
    <dataValidation type="list" imeMode="off" allowBlank="1" showInputMessage="1" showErrorMessage="1" errorTitle="【消費税率】" error="ドロップダウンリストより該当する消費税区分を選択してください。" sqref="I18:M18">
      <formula1>"８％,１０％,非課税、対象外"</formula1>
    </dataValidation>
    <dataValidation type="whole" imeMode="off" allowBlank="1" showInputMessage="1" showErrorMessage="1" errorTitle="【既収額】" error="今回支払額がマイナスとなる金額は入力できません。" sqref="I24:M24">
      <formula1>0</formula1>
      <formula2>MIN(I21:M23)</formula2>
    </dataValidation>
    <dataValidation type="whole" imeMode="off" operator="greaterThanOrEqual" allowBlank="1" showInputMessage="1" showErrorMessage="1" sqref="I19:M19">
      <formula1>0</formula1>
    </dataValidation>
    <dataValidation type="whole" errorStyle="warning" operator="equal" allowBlank="1" showInputMessage="1" showErrorMessage="1" errorTitle="【支払サイト】" error="規定値（60日）から変更されています。" sqref="I32:M32">
      <formula1>60</formula1>
    </dataValidation>
    <dataValidation type="textLength" allowBlank="1" showInputMessage="1" showErrorMessage="1" errorTitle="【でんさい利用者番号】" error="英数９桁で入力して下さい。" sqref="I45:AA45">
      <formula1>1</formula1>
      <formula2>9</formula2>
    </dataValidation>
    <dataValidation type="whole" imeMode="off" allowBlank="1" showInputMessage="1" showErrorMessage="1" errorTitle="【出来高】" error="工事価格を上回る金額は入力できません。" sqref="I22:M22">
      <formula1>0</formula1>
      <formula2>IF(I14&lt;&gt;"契約",999999999999999,ROUND(I21,0))</formula2>
    </dataValidation>
    <dataValidation type="whole" imeMode="off" allowBlank="1" showInputMessage="1" showErrorMessage="1" errorTitle="【出来高の90％以内】" error="出来高を上回る金額は入力できません。" sqref="I23:M23">
      <formula1>0</formula1>
      <formula2>IF(I14&lt;&gt;"契約",999999999999999,I22)</formula2>
    </dataValidation>
    <dataValidation type="whole" errorStyle="warning" allowBlank="1" showInputMessage="1" showErrorMessage="1" errorTitle="【消費税修正】" error="計算値と+10％以上の乖離があります。" sqref="P26:R26">
      <formula1>0</formula1>
      <formula2>IF(I18="非課税、対象外",0,I25*I18*1.1)</formula2>
    </dataValidation>
  </dataValidations>
  <pageMargins left="0.7" right="0.7" top="0.75" bottom="0.75" header="0.3" footer="0.3"/>
  <pageSetup paperSize="9" scale="96" orientation="portrait" r:id="rId1"/>
  <colBreaks count="1" manualBreakCount="1">
    <brk id="30" max="4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40"/>
  <sheetViews>
    <sheetView showGridLines="0" topLeftCell="B1" zoomScale="85" zoomScaleNormal="85" zoomScaleSheetLayoutView="100" zoomScalePageLayoutView="85" workbookViewId="0">
      <selection activeCell="E1" sqref="E1"/>
    </sheetView>
  </sheetViews>
  <sheetFormatPr defaultColWidth="0" defaultRowHeight="0" customHeight="1" zeroHeight="1"/>
  <cols>
    <col min="1" max="1" width="1.6328125" style="18" customWidth="1"/>
    <col min="2" max="2" width="1.6328125" style="96" customWidth="1"/>
    <col min="3" max="29" width="1.6328125" style="18" customWidth="1"/>
    <col min="30" max="30" width="1.1796875" style="18" customWidth="1"/>
    <col min="31" max="31" width="0.6328125" style="18" customWidth="1"/>
    <col min="32" max="59" width="1.6328125" style="18" customWidth="1"/>
    <col min="60" max="60" width="1.08984375" style="18" customWidth="1"/>
    <col min="61" max="61" width="1" style="18" customWidth="1"/>
    <col min="62" max="89" width="1.6328125" style="18" customWidth="1"/>
    <col min="90" max="90" width="0.90625" style="18" customWidth="1"/>
    <col min="91" max="16384" width="2.08984375" style="18" hidden="1"/>
  </cols>
  <sheetData>
    <row r="1" spans="2:89" ht="14.25" customHeight="1" thickBot="1">
      <c r="B1" s="18"/>
      <c r="C1" s="96"/>
    </row>
    <row r="2" spans="2:89" ht="14.25" customHeight="1">
      <c r="B2" s="65"/>
      <c r="C2" s="66"/>
      <c r="D2" s="67" t="s">
        <v>85</v>
      </c>
      <c r="E2" s="68"/>
      <c r="F2" s="68"/>
      <c r="G2" s="68"/>
      <c r="H2" s="68"/>
      <c r="I2" s="68"/>
      <c r="J2" s="69"/>
      <c r="K2" s="69"/>
      <c r="L2" s="69"/>
      <c r="M2" s="70"/>
      <c r="N2" s="70"/>
      <c r="O2" s="70"/>
      <c r="P2" s="70"/>
      <c r="Q2" s="70"/>
      <c r="R2" s="70"/>
      <c r="S2" s="70"/>
      <c r="T2" s="70"/>
      <c r="U2" s="70"/>
      <c r="V2" s="70"/>
      <c r="W2" s="70"/>
      <c r="X2" s="70"/>
      <c r="Y2" s="70"/>
      <c r="Z2" s="70"/>
      <c r="AA2" s="70"/>
      <c r="AB2" s="70"/>
      <c r="AC2" s="70"/>
      <c r="AD2" s="71"/>
      <c r="AE2" s="71"/>
      <c r="AF2" s="71"/>
      <c r="AG2" s="71"/>
      <c r="AH2" s="71"/>
      <c r="AI2" s="71"/>
      <c r="AJ2" s="71"/>
      <c r="AK2" s="71"/>
      <c r="AL2" s="71"/>
      <c r="AM2" s="71"/>
      <c r="AN2" s="71"/>
      <c r="AO2" s="71"/>
      <c r="AP2" s="71"/>
      <c r="AQ2" s="71"/>
      <c r="AR2" s="71"/>
      <c r="AS2" s="71"/>
      <c r="AT2" s="71"/>
      <c r="AU2" s="71"/>
      <c r="AV2" s="71"/>
      <c r="AW2" s="71"/>
      <c r="AX2" s="71"/>
      <c r="AY2" s="71"/>
      <c r="AZ2" s="71"/>
      <c r="BA2" s="72"/>
    </row>
    <row r="3" spans="2:89" ht="14.25" customHeight="1">
      <c r="B3" s="73"/>
      <c r="C3" s="64" t="s">
        <v>86</v>
      </c>
      <c r="D3" s="63" t="s">
        <v>87</v>
      </c>
      <c r="E3" s="62"/>
      <c r="F3" s="62"/>
      <c r="G3" s="62"/>
      <c r="H3" s="62"/>
      <c r="I3" s="62"/>
      <c r="J3" s="61"/>
      <c r="K3" s="61"/>
      <c r="L3" s="61"/>
      <c r="M3" s="60"/>
      <c r="N3" s="60"/>
      <c r="O3" s="60"/>
      <c r="P3" s="60"/>
      <c r="Q3" s="60"/>
      <c r="R3" s="60"/>
      <c r="S3" s="60"/>
      <c r="T3" s="60"/>
      <c r="U3" s="60"/>
      <c r="V3" s="60"/>
      <c r="W3" s="60"/>
      <c r="X3" s="60"/>
      <c r="Y3" s="60"/>
      <c r="Z3" s="60"/>
      <c r="AA3" s="60"/>
      <c r="AB3" s="60"/>
      <c r="AC3" s="60"/>
      <c r="BA3" s="74"/>
    </row>
    <row r="4" spans="2:89" ht="14.25" customHeight="1">
      <c r="B4" s="73"/>
      <c r="C4" s="64" t="s">
        <v>86</v>
      </c>
      <c r="D4" s="63" t="s">
        <v>88</v>
      </c>
      <c r="E4" s="62"/>
      <c r="F4" s="62"/>
      <c r="G4" s="62"/>
      <c r="H4" s="62"/>
      <c r="I4" s="62"/>
      <c r="J4" s="62"/>
      <c r="K4" s="62"/>
      <c r="L4" s="62"/>
      <c r="M4" s="62"/>
      <c r="N4" s="62"/>
      <c r="O4" s="62"/>
      <c r="P4" s="62"/>
      <c r="Q4" s="62"/>
      <c r="R4" s="62"/>
      <c r="S4" s="62"/>
      <c r="T4" s="62"/>
      <c r="U4" s="62"/>
      <c r="V4" s="61"/>
      <c r="W4" s="61"/>
      <c r="X4" s="61"/>
      <c r="Y4" s="60"/>
      <c r="Z4" s="60"/>
      <c r="AA4" s="60"/>
      <c r="AB4" s="60"/>
      <c r="AC4" s="60"/>
      <c r="AD4" s="60"/>
      <c r="AE4" s="60"/>
      <c r="AF4" s="60"/>
      <c r="AG4" s="60"/>
      <c r="AH4" s="60"/>
      <c r="AI4" s="60"/>
      <c r="AJ4" s="60"/>
      <c r="AK4" s="60"/>
      <c r="AL4" s="60"/>
      <c r="AM4" s="60"/>
      <c r="AN4" s="60"/>
      <c r="AO4" s="60"/>
      <c r="BA4" s="74"/>
    </row>
    <row r="5" spans="2:89" ht="14.25" customHeight="1">
      <c r="B5" s="73"/>
      <c r="C5" s="64" t="s">
        <v>86</v>
      </c>
      <c r="D5" s="63" t="s">
        <v>89</v>
      </c>
      <c r="E5" s="62"/>
      <c r="F5" s="62"/>
      <c r="G5" s="62"/>
      <c r="H5" s="62"/>
      <c r="I5" s="62"/>
      <c r="J5" s="62"/>
      <c r="K5" s="62"/>
      <c r="L5" s="62"/>
      <c r="M5" s="62"/>
      <c r="N5" s="62"/>
      <c r="O5" s="62"/>
      <c r="P5" s="62"/>
      <c r="Q5" s="62"/>
      <c r="R5" s="62"/>
      <c r="S5" s="62"/>
      <c r="T5" s="62"/>
      <c r="U5" s="62"/>
      <c r="V5" s="61"/>
      <c r="W5" s="61"/>
      <c r="X5" s="61"/>
      <c r="Y5" s="60"/>
      <c r="Z5" s="60"/>
      <c r="AA5" s="60"/>
      <c r="AB5" s="60"/>
      <c r="AC5" s="60"/>
      <c r="AD5" s="60"/>
      <c r="AE5" s="60"/>
      <c r="AF5" s="60"/>
      <c r="AG5" s="60"/>
      <c r="AH5" s="60"/>
      <c r="AI5" s="60"/>
      <c r="AJ5" s="60"/>
      <c r="AK5" s="60"/>
      <c r="AL5" s="60"/>
      <c r="AM5" s="60"/>
      <c r="AN5" s="60"/>
      <c r="AO5" s="60"/>
      <c r="BA5" s="74"/>
    </row>
    <row r="6" spans="2:89" ht="14.25" customHeight="1">
      <c r="B6" s="73"/>
      <c r="C6" s="64" t="s">
        <v>86</v>
      </c>
      <c r="D6" s="63" t="s">
        <v>90</v>
      </c>
      <c r="E6" s="62"/>
      <c r="F6" s="62"/>
      <c r="G6" s="62"/>
      <c r="H6" s="62"/>
      <c r="I6" s="62"/>
      <c r="J6" s="62"/>
      <c r="K6" s="62"/>
      <c r="L6" s="62"/>
      <c r="M6" s="62"/>
      <c r="N6" s="62"/>
      <c r="O6" s="62"/>
      <c r="P6" s="62"/>
      <c r="Q6" s="62"/>
      <c r="R6" s="62"/>
      <c r="S6" s="62"/>
      <c r="T6" s="62"/>
      <c r="U6" s="62"/>
      <c r="V6" s="61"/>
      <c r="W6" s="61"/>
      <c r="X6" s="61"/>
      <c r="Y6" s="60"/>
      <c r="Z6" s="60"/>
      <c r="AA6" s="60"/>
      <c r="AB6" s="60"/>
      <c r="AC6" s="60"/>
      <c r="AD6" s="60"/>
      <c r="AE6" s="60"/>
      <c r="AF6" s="60"/>
      <c r="AG6" s="60"/>
      <c r="AH6" s="60"/>
      <c r="AI6" s="60"/>
      <c r="AJ6" s="60"/>
      <c r="AK6" s="60"/>
      <c r="AL6" s="60"/>
      <c r="AM6" s="60"/>
      <c r="AN6" s="60"/>
      <c r="AO6" s="60"/>
      <c r="BA6" s="74"/>
    </row>
    <row r="7" spans="2:89" ht="14.25" customHeight="1" thickBot="1">
      <c r="B7" s="75"/>
      <c r="C7" s="76" t="s">
        <v>86</v>
      </c>
      <c r="D7" s="77" t="s">
        <v>91</v>
      </c>
      <c r="E7" s="78"/>
      <c r="F7" s="78"/>
      <c r="G7" s="78"/>
      <c r="H7" s="78"/>
      <c r="I7" s="78"/>
      <c r="J7" s="78"/>
      <c r="K7" s="78"/>
      <c r="L7" s="79"/>
      <c r="M7" s="79"/>
      <c r="N7" s="79"/>
      <c r="O7" s="80"/>
      <c r="P7" s="80"/>
      <c r="Q7" s="80"/>
      <c r="R7" s="80"/>
      <c r="S7" s="80"/>
      <c r="T7" s="80"/>
      <c r="U7" s="80"/>
      <c r="V7" s="80"/>
      <c r="W7" s="80"/>
      <c r="X7" s="80"/>
      <c r="Y7" s="80"/>
      <c r="Z7" s="80"/>
      <c r="AA7" s="80"/>
      <c r="AB7" s="80"/>
      <c r="AC7" s="80"/>
      <c r="AD7" s="80"/>
      <c r="AE7" s="80"/>
      <c r="AF7" s="81"/>
      <c r="AG7" s="81"/>
      <c r="AH7" s="81"/>
      <c r="AI7" s="81"/>
      <c r="AJ7" s="81"/>
      <c r="AK7" s="81"/>
      <c r="AL7" s="81"/>
      <c r="AM7" s="81"/>
      <c r="AN7" s="81"/>
      <c r="AO7" s="81"/>
      <c r="AP7" s="81"/>
      <c r="AQ7" s="81"/>
      <c r="AR7" s="81"/>
      <c r="AS7" s="81"/>
      <c r="AT7" s="81"/>
      <c r="AU7" s="81"/>
      <c r="AV7" s="81"/>
      <c r="AW7" s="81"/>
      <c r="AX7" s="81"/>
      <c r="AY7" s="81"/>
      <c r="AZ7" s="81"/>
      <c r="BA7" s="82"/>
    </row>
    <row r="8" spans="2:89" ht="14.25" customHeight="1">
      <c r="B8" s="18"/>
      <c r="C8" s="96"/>
    </row>
    <row r="9" spans="2:89" s="21" customFormat="1" ht="24" customHeight="1">
      <c r="B9" s="362" t="s">
        <v>0</v>
      </c>
      <c r="C9" s="362"/>
      <c r="D9" s="362"/>
      <c r="E9" s="362"/>
      <c r="F9" s="362"/>
      <c r="G9" s="362"/>
      <c r="H9" s="362"/>
      <c r="I9" s="362"/>
      <c r="J9" s="362"/>
      <c r="K9" s="362"/>
      <c r="L9" s="362"/>
      <c r="M9" s="362"/>
      <c r="N9" s="362"/>
      <c r="O9" s="362"/>
      <c r="P9" s="362"/>
      <c r="Q9" s="362"/>
      <c r="R9" s="362"/>
      <c r="S9" s="362"/>
      <c r="T9" s="362"/>
      <c r="U9" s="362"/>
      <c r="V9" s="362"/>
      <c r="W9" s="362"/>
      <c r="X9" s="362"/>
      <c r="AG9" s="363" t="s">
        <v>21</v>
      </c>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K9" s="365" t="s">
        <v>1</v>
      </c>
      <c r="BL9" s="365"/>
      <c r="BM9" s="349" t="s">
        <v>2</v>
      </c>
      <c r="BN9" s="349"/>
      <c r="BO9" s="349"/>
      <c r="BP9" s="349"/>
      <c r="BQ9" s="366" t="str">
        <f>IF(入力フォーム!I5="","",入力フォーム!I5)</f>
        <v/>
      </c>
      <c r="BR9" s="367"/>
      <c r="BS9" s="367"/>
      <c r="BT9" s="367"/>
      <c r="BU9" s="367"/>
      <c r="BV9" s="367"/>
      <c r="BW9" s="367"/>
      <c r="BX9" s="367"/>
      <c r="BY9" s="367"/>
      <c r="BZ9" s="367"/>
      <c r="CA9" s="367"/>
      <c r="CB9" s="367"/>
      <c r="CC9" s="367"/>
      <c r="CD9" s="367"/>
      <c r="CE9" s="367"/>
      <c r="CF9" s="367"/>
      <c r="CG9" s="367"/>
      <c r="CH9" s="367"/>
      <c r="CI9" s="367"/>
      <c r="CJ9" s="367"/>
      <c r="CK9" s="367"/>
    </row>
    <row r="10" spans="2:89" s="21" customFormat="1" ht="11.25" customHeight="1" thickBot="1">
      <c r="B10" s="59"/>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K10" s="365"/>
      <c r="BL10" s="365"/>
      <c r="BM10" s="325"/>
      <c r="BN10" s="325"/>
      <c r="BO10" s="325"/>
      <c r="BP10" s="325"/>
      <c r="BQ10" s="360"/>
      <c r="BR10" s="360"/>
      <c r="BS10" s="360"/>
      <c r="BT10" s="360"/>
      <c r="BU10" s="360"/>
      <c r="BV10" s="360"/>
      <c r="BW10" s="360"/>
      <c r="BX10" s="360"/>
      <c r="BY10" s="360"/>
      <c r="BZ10" s="360"/>
      <c r="CA10" s="360"/>
      <c r="CB10" s="360"/>
      <c r="CC10" s="360"/>
      <c r="CD10" s="360"/>
      <c r="CE10" s="360"/>
      <c r="CF10" s="360"/>
      <c r="CG10" s="360"/>
      <c r="CH10" s="360"/>
      <c r="CI10" s="360"/>
      <c r="CJ10" s="360"/>
      <c r="CK10" s="360"/>
    </row>
    <row r="11" spans="2:89" ht="24" customHeight="1" thickTop="1">
      <c r="F11" s="269" t="s">
        <v>29</v>
      </c>
      <c r="G11" s="269"/>
      <c r="H11" s="269"/>
      <c r="I11" s="269"/>
      <c r="J11" s="269"/>
      <c r="K11" s="269"/>
      <c r="L11" s="269"/>
      <c r="M11" s="269"/>
      <c r="N11" s="269"/>
      <c r="O11" s="269"/>
      <c r="P11" s="269"/>
      <c r="Q11" s="269"/>
      <c r="R11" s="269"/>
      <c r="S11" s="269"/>
      <c r="T11" s="269"/>
      <c r="U11" s="269"/>
      <c r="V11" s="269"/>
      <c r="W11" s="269"/>
      <c r="X11" s="269"/>
      <c r="AF11" s="368" t="s">
        <v>30</v>
      </c>
      <c r="AG11" s="368"/>
      <c r="AH11" s="368"/>
      <c r="AI11" s="368"/>
      <c r="AJ11" s="369">
        <f ca="1">IF(入力フォーム!I10="",TODAY(),入力フォーム!I10)</f>
        <v>45511</v>
      </c>
      <c r="AK11" s="369"/>
      <c r="AL11" s="369"/>
      <c r="AM11" s="369"/>
      <c r="AN11" s="369"/>
      <c r="AO11" s="369"/>
      <c r="AP11" s="369"/>
      <c r="AQ11" s="369"/>
      <c r="AR11" s="369"/>
      <c r="AS11" s="369"/>
      <c r="AT11" s="369"/>
      <c r="AU11" s="369"/>
      <c r="AV11" s="369"/>
      <c r="AW11" s="369"/>
      <c r="AX11" s="369"/>
      <c r="AY11" s="369"/>
      <c r="AZ11" s="369"/>
      <c r="BA11" s="369"/>
      <c r="BB11" s="370">
        <f ca="1">IF(AJ11="","",MONTH(AJ11))</f>
        <v>8</v>
      </c>
      <c r="BC11" s="370"/>
      <c r="BD11" s="370"/>
      <c r="BE11" s="370"/>
      <c r="BF11" s="370"/>
      <c r="BG11" s="370"/>
      <c r="BH11" s="21"/>
      <c r="BI11" s="21"/>
      <c r="BK11" s="365"/>
      <c r="BL11" s="365"/>
      <c r="BM11" s="361" t="s">
        <v>3</v>
      </c>
      <c r="BN11" s="361"/>
      <c r="BO11" s="361"/>
      <c r="BP11" s="361"/>
      <c r="BQ11" s="358" t="str">
        <f>IF(入力フォーム!I6="","",入力フォーム!I6)</f>
        <v/>
      </c>
      <c r="BR11" s="359"/>
      <c r="BS11" s="359"/>
      <c r="BT11" s="359"/>
      <c r="BU11" s="359"/>
      <c r="BV11" s="359"/>
      <c r="BW11" s="359"/>
      <c r="BX11" s="359"/>
      <c r="BY11" s="359"/>
      <c r="BZ11" s="359"/>
      <c r="CA11" s="359"/>
      <c r="CB11" s="359"/>
      <c r="CC11" s="359"/>
      <c r="CD11" s="359"/>
      <c r="CE11" s="359"/>
      <c r="CF11" s="359"/>
      <c r="CG11" s="359"/>
      <c r="CH11" s="359"/>
      <c r="CI11" s="359"/>
      <c r="CJ11" s="361" t="s">
        <v>31</v>
      </c>
      <c r="CK11" s="361"/>
    </row>
    <row r="12" spans="2:89" ht="12" customHeight="1">
      <c r="E12" s="20"/>
      <c r="J12" s="20"/>
      <c r="R12" s="20"/>
      <c r="AI12" s="20"/>
      <c r="AN12" s="20"/>
      <c r="AS12" s="20"/>
      <c r="AW12" s="22"/>
      <c r="AX12" s="22"/>
      <c r="BB12" s="20"/>
      <c r="BG12" s="20"/>
      <c r="BH12" s="21"/>
      <c r="BK12" s="365"/>
      <c r="BL12" s="365"/>
      <c r="BM12" s="325"/>
      <c r="BN12" s="325"/>
      <c r="BO12" s="325"/>
      <c r="BP12" s="325"/>
      <c r="BQ12" s="360"/>
      <c r="BR12" s="360"/>
      <c r="BS12" s="360"/>
      <c r="BT12" s="360"/>
      <c r="BU12" s="360"/>
      <c r="BV12" s="360"/>
      <c r="BW12" s="360"/>
      <c r="BX12" s="360"/>
      <c r="BY12" s="360"/>
      <c r="BZ12" s="360"/>
      <c r="CA12" s="360"/>
      <c r="CB12" s="360"/>
      <c r="CC12" s="360"/>
      <c r="CD12" s="360"/>
      <c r="CE12" s="360"/>
      <c r="CF12" s="360"/>
      <c r="CG12" s="360"/>
      <c r="CH12" s="360"/>
      <c r="CI12" s="360"/>
      <c r="CJ12" s="325"/>
      <c r="CK12" s="325"/>
    </row>
    <row r="13" spans="2:89" ht="18" customHeight="1">
      <c r="B13" s="274" t="s">
        <v>4</v>
      </c>
      <c r="C13" s="275"/>
      <c r="D13" s="275"/>
      <c r="E13" s="275"/>
      <c r="F13" s="275"/>
      <c r="G13" s="275"/>
      <c r="H13" s="275"/>
      <c r="I13" s="275"/>
      <c r="J13" s="275"/>
      <c r="K13" s="275"/>
      <c r="L13" s="350" t="s">
        <v>22</v>
      </c>
      <c r="M13" s="350"/>
      <c r="N13" s="350"/>
      <c r="O13" s="350"/>
      <c r="P13" s="350"/>
      <c r="Q13" s="350"/>
      <c r="R13" s="350"/>
      <c r="S13" s="350"/>
      <c r="T13" s="350"/>
      <c r="U13" s="350"/>
      <c r="V13" s="350"/>
      <c r="W13" s="350"/>
      <c r="X13" s="350"/>
      <c r="Y13" s="350"/>
      <c r="Z13" s="350"/>
      <c r="AA13" s="350"/>
      <c r="AB13" s="350"/>
      <c r="AC13" s="350"/>
      <c r="AF13" s="350" t="s">
        <v>23</v>
      </c>
      <c r="AG13" s="350"/>
      <c r="AH13" s="350"/>
      <c r="AI13" s="350"/>
      <c r="AJ13" s="350"/>
      <c r="AK13" s="350"/>
      <c r="AL13" s="350"/>
      <c r="AM13" s="350"/>
      <c r="AN13" s="350"/>
      <c r="AO13" s="350"/>
      <c r="AP13" s="350"/>
      <c r="AQ13" s="350"/>
      <c r="AR13" s="350"/>
      <c r="AS13" s="350"/>
      <c r="AT13" s="274" t="s">
        <v>5</v>
      </c>
      <c r="AU13" s="275"/>
      <c r="AV13" s="275"/>
      <c r="AW13" s="275"/>
      <c r="AX13" s="275"/>
      <c r="AY13" s="275"/>
      <c r="AZ13" s="275"/>
      <c r="BA13" s="275"/>
      <c r="BB13" s="275"/>
      <c r="BC13" s="275"/>
      <c r="BD13" s="275"/>
      <c r="BE13" s="275"/>
      <c r="BF13" s="275"/>
      <c r="BG13" s="278"/>
      <c r="BH13" s="21"/>
    </row>
    <row r="14" spans="2:89" ht="24" customHeight="1">
      <c r="B14" s="274" t="str">
        <f>IF(入力フォーム!I11="","",入力フォーム!I11)</f>
        <v/>
      </c>
      <c r="C14" s="275"/>
      <c r="D14" s="275"/>
      <c r="E14" s="275"/>
      <c r="F14" s="275"/>
      <c r="G14" s="275"/>
      <c r="H14" s="275"/>
      <c r="I14" s="275"/>
      <c r="J14" s="275"/>
      <c r="K14" s="278"/>
      <c r="L14" s="274" t="str">
        <f>IF(入力フォーム!I12="","",入力フォーム!I12)</f>
        <v/>
      </c>
      <c r="M14" s="275"/>
      <c r="N14" s="275"/>
      <c r="O14" s="275"/>
      <c r="P14" s="275"/>
      <c r="Q14" s="275"/>
      <c r="R14" s="275"/>
      <c r="S14" s="275"/>
      <c r="T14" s="275"/>
      <c r="U14" s="275"/>
      <c r="V14" s="275"/>
      <c r="W14" s="275"/>
      <c r="X14" s="275"/>
      <c r="Y14" s="275"/>
      <c r="Z14" s="275"/>
      <c r="AA14" s="275"/>
      <c r="AB14" s="275"/>
      <c r="AC14" s="278"/>
      <c r="AF14" s="350" t="str">
        <f>IF(入力フォーム!I16="","",入力フォーム!I16)</f>
        <v/>
      </c>
      <c r="AG14" s="350"/>
      <c r="AH14" s="350"/>
      <c r="AI14" s="350"/>
      <c r="AJ14" s="350"/>
      <c r="AK14" s="350"/>
      <c r="AL14" s="350"/>
      <c r="AM14" s="350"/>
      <c r="AN14" s="350"/>
      <c r="AO14" s="350"/>
      <c r="AP14" s="350"/>
      <c r="AQ14" s="350"/>
      <c r="AR14" s="350"/>
      <c r="AS14" s="350"/>
      <c r="AT14" s="351" t="str">
        <f>IF(OR(入力フォーム!I14="無契約",入力フォーム!I15="",入力フォーム!I14=""),"",入力フォーム!I15)</f>
        <v/>
      </c>
      <c r="AU14" s="351"/>
      <c r="AV14" s="351"/>
      <c r="AW14" s="351"/>
      <c r="AX14" s="351"/>
      <c r="AY14" s="351"/>
      <c r="AZ14" s="351"/>
      <c r="BA14" s="351"/>
      <c r="BB14" s="351"/>
      <c r="BC14" s="351"/>
      <c r="BD14" s="351"/>
      <c r="BE14" s="351"/>
      <c r="BF14" s="351"/>
      <c r="BG14" s="351"/>
      <c r="BH14" s="21"/>
      <c r="BJ14" s="352" t="s">
        <v>107</v>
      </c>
      <c r="BK14" s="353"/>
      <c r="BL14" s="353"/>
      <c r="BM14" s="353"/>
      <c r="BN14" s="354"/>
      <c r="BO14" s="355" t="str">
        <f>IF(入力フォーム!I7="","",入力フォーム!I7)</f>
        <v/>
      </c>
      <c r="BP14" s="356"/>
      <c r="BQ14" s="356"/>
      <c r="BR14" s="356"/>
      <c r="BS14" s="356"/>
      <c r="BT14" s="356"/>
      <c r="BU14" s="356"/>
      <c r="BV14" s="356"/>
      <c r="BW14" s="356"/>
      <c r="BX14" s="357"/>
      <c r="BY14" s="274" t="s">
        <v>6</v>
      </c>
      <c r="BZ14" s="275"/>
      <c r="CA14" s="275"/>
      <c r="CB14" s="275"/>
      <c r="CC14" s="275"/>
      <c r="CD14" s="278"/>
      <c r="CE14" s="341" t="str">
        <f>IF(入力フォーム!I4="","",入力フォーム!I4)</f>
        <v/>
      </c>
      <c r="CF14" s="342"/>
      <c r="CG14" s="342"/>
      <c r="CH14" s="342"/>
      <c r="CI14" s="342"/>
      <c r="CJ14" s="342"/>
      <c r="CK14" s="343"/>
    </row>
    <row r="15" spans="2:89" ht="12" customHeight="1">
      <c r="BJ15" s="344"/>
      <c r="BK15" s="345"/>
      <c r="BL15" s="345"/>
      <c r="BM15" s="345"/>
      <c r="BN15" s="345"/>
      <c r="BO15" s="346"/>
      <c r="BP15" s="346"/>
      <c r="BQ15" s="346"/>
      <c r="BR15" s="346"/>
      <c r="BS15" s="346"/>
      <c r="BT15" s="346"/>
      <c r="BU15" s="346"/>
      <c r="BV15" s="346"/>
      <c r="BW15" s="21"/>
      <c r="BX15" s="344" t="s">
        <v>72</v>
      </c>
      <c r="BY15" s="344"/>
      <c r="BZ15" s="344"/>
      <c r="CA15" s="344"/>
      <c r="CB15" s="344"/>
      <c r="CC15" s="346">
        <f ca="1">IF(WEEKDAY(DATE(YEAR(AJ11),MONTH(AJ11)+2,0),2)=7,DATE(YEAR(AJ11),MONTH(AJ11)+2,0)-2,IF(WEEKDAY(DATE(YEAR(AJ11),MONTH(AJ11)+2,0),2)=6,DATE(YEAR(AJ11),MONTH(AJ11)+2,0)-1,DATE(YEAR(AJ11),MONTH(AJ11)+2,0)))</f>
        <v>45565</v>
      </c>
      <c r="CD15" s="346"/>
      <c r="CE15" s="346"/>
      <c r="CF15" s="346"/>
      <c r="CG15" s="346"/>
      <c r="CH15" s="346"/>
      <c r="CI15" s="346"/>
      <c r="CJ15" s="346"/>
      <c r="CK15" s="21"/>
    </row>
    <row r="16" spans="2:89" ht="12" customHeight="1">
      <c r="B16" s="321" t="s">
        <v>28</v>
      </c>
      <c r="C16" s="322"/>
      <c r="D16" s="322"/>
      <c r="E16" s="322"/>
      <c r="F16" s="322"/>
      <c r="G16" s="322"/>
      <c r="H16" s="322"/>
      <c r="I16" s="322"/>
      <c r="J16" s="322"/>
      <c r="K16" s="323"/>
      <c r="L16" s="303" t="s">
        <v>9</v>
      </c>
      <c r="M16" s="304"/>
      <c r="N16" s="304"/>
      <c r="O16" s="304"/>
      <c r="P16" s="304"/>
      <c r="Q16" s="304"/>
      <c r="R16" s="304"/>
      <c r="S16" s="305"/>
      <c r="T16" s="321" t="s">
        <v>32</v>
      </c>
      <c r="U16" s="322"/>
      <c r="V16" s="322"/>
      <c r="W16" s="322"/>
      <c r="X16" s="322"/>
      <c r="Y16" s="322"/>
      <c r="Z16" s="322"/>
      <c r="AA16" s="322"/>
      <c r="AB16" s="322"/>
      <c r="AC16" s="323"/>
      <c r="AF16" s="350" t="s">
        <v>9</v>
      </c>
      <c r="AG16" s="350"/>
      <c r="AH16" s="350"/>
      <c r="AI16" s="350"/>
      <c r="AJ16" s="350"/>
      <c r="AK16" s="350"/>
      <c r="AL16" s="350"/>
      <c r="AM16" s="350"/>
      <c r="AN16" s="350"/>
      <c r="AO16" s="350"/>
      <c r="AP16" s="350"/>
      <c r="AQ16" s="350"/>
      <c r="AR16" s="350"/>
      <c r="AS16" s="350" t="s">
        <v>10</v>
      </c>
      <c r="AT16" s="350"/>
      <c r="AU16" s="350"/>
      <c r="AV16" s="350"/>
      <c r="AW16" s="350"/>
      <c r="AX16" s="350" t="s">
        <v>8</v>
      </c>
      <c r="AY16" s="350"/>
      <c r="AZ16" s="350"/>
      <c r="BA16" s="350"/>
      <c r="BB16" s="350"/>
      <c r="BC16" s="350"/>
      <c r="BD16" s="350"/>
      <c r="BE16" s="350"/>
      <c r="BF16" s="350"/>
      <c r="BG16" s="350"/>
      <c r="BH16" s="96"/>
      <c r="BJ16" s="349" t="s">
        <v>7</v>
      </c>
      <c r="BK16" s="349"/>
      <c r="BL16" s="349"/>
      <c r="BM16" s="349"/>
      <c r="BN16" s="349"/>
      <c r="BO16" s="349"/>
      <c r="BP16" s="349"/>
      <c r="BQ16" s="349"/>
      <c r="BR16" s="349"/>
      <c r="BS16" s="349"/>
      <c r="BT16" s="104"/>
      <c r="BU16" s="104"/>
      <c r="BV16" s="104"/>
      <c r="BW16" s="104"/>
      <c r="BX16" s="347"/>
      <c r="BY16" s="347"/>
      <c r="BZ16" s="347"/>
      <c r="CA16" s="347"/>
      <c r="CB16" s="347"/>
      <c r="CC16" s="348"/>
      <c r="CD16" s="348"/>
      <c r="CE16" s="348"/>
      <c r="CF16" s="348"/>
      <c r="CG16" s="348"/>
      <c r="CH16" s="348"/>
      <c r="CI16" s="348"/>
      <c r="CJ16" s="348"/>
      <c r="CK16" s="104"/>
    </row>
    <row r="17" spans="2:89" ht="12" customHeight="1">
      <c r="B17" s="321" t="s">
        <v>27</v>
      </c>
      <c r="C17" s="322"/>
      <c r="D17" s="322"/>
      <c r="E17" s="322"/>
      <c r="F17" s="322"/>
      <c r="G17" s="322"/>
      <c r="H17" s="322"/>
      <c r="I17" s="322"/>
      <c r="J17" s="322"/>
      <c r="K17" s="323"/>
      <c r="L17" s="271"/>
      <c r="M17" s="272"/>
      <c r="N17" s="272"/>
      <c r="O17" s="272"/>
      <c r="P17" s="272"/>
      <c r="Q17" s="272"/>
      <c r="R17" s="272"/>
      <c r="S17" s="273"/>
      <c r="T17" s="321" t="s">
        <v>27</v>
      </c>
      <c r="U17" s="322"/>
      <c r="V17" s="322"/>
      <c r="W17" s="322"/>
      <c r="X17" s="322"/>
      <c r="Y17" s="322"/>
      <c r="Z17" s="322"/>
      <c r="AA17" s="322"/>
      <c r="AB17" s="322"/>
      <c r="AC17" s="323"/>
      <c r="AD17" s="96"/>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96"/>
      <c r="BJ17" s="325"/>
      <c r="BK17" s="325"/>
      <c r="BL17" s="325"/>
      <c r="BM17" s="325"/>
      <c r="BN17" s="325"/>
      <c r="BO17" s="325"/>
      <c r="BP17" s="325"/>
      <c r="BQ17" s="325"/>
      <c r="BR17" s="325"/>
      <c r="BS17" s="325"/>
      <c r="BT17" s="92"/>
      <c r="BU17" s="92"/>
      <c r="BV17" s="92"/>
      <c r="BW17" s="92"/>
      <c r="BX17" s="92"/>
      <c r="BY17" s="92"/>
      <c r="BZ17" s="92"/>
      <c r="CA17" s="92"/>
      <c r="CB17" s="92"/>
      <c r="CC17" s="92"/>
      <c r="CD17" s="92"/>
      <c r="CE17" s="92"/>
      <c r="CF17" s="92"/>
      <c r="CG17" s="92"/>
      <c r="CH17" s="92"/>
      <c r="CI17" s="92"/>
      <c r="CJ17" s="92"/>
      <c r="CK17" s="92"/>
    </row>
    <row r="18" spans="2:89" ht="16.5" customHeight="1">
      <c r="B18" s="279" t="str">
        <f>IF(OR(入力フォーム!I14="",入力フォーム!I14="※選択してください"),"",IF(入力フォーム!I14&lt;&gt;"契約","",入力フォーム!I19))</f>
        <v/>
      </c>
      <c r="C18" s="280"/>
      <c r="D18" s="280"/>
      <c r="E18" s="280"/>
      <c r="F18" s="280"/>
      <c r="G18" s="280"/>
      <c r="H18" s="280"/>
      <c r="I18" s="280"/>
      <c r="J18" s="280"/>
      <c r="K18" s="281"/>
      <c r="L18" s="324" t="s">
        <v>11</v>
      </c>
      <c r="M18" s="336"/>
      <c r="N18" s="336"/>
      <c r="O18" s="336"/>
      <c r="P18" s="336"/>
      <c r="Q18" s="336"/>
      <c r="R18" s="336"/>
      <c r="S18" s="337"/>
      <c r="T18" s="101"/>
      <c r="U18" s="102"/>
      <c r="V18" s="102"/>
      <c r="W18" s="102"/>
      <c r="X18" s="102"/>
      <c r="Y18" s="102"/>
      <c r="Z18" s="102"/>
      <c r="AA18" s="102"/>
      <c r="AB18" s="102"/>
      <c r="AC18" s="103"/>
      <c r="AD18" s="19"/>
      <c r="AF18" s="288"/>
      <c r="AG18" s="289"/>
      <c r="AH18" s="289"/>
      <c r="AI18" s="289"/>
      <c r="AJ18" s="289"/>
      <c r="AK18" s="289"/>
      <c r="AL18" s="289"/>
      <c r="AM18" s="289"/>
      <c r="AN18" s="289"/>
      <c r="AO18" s="289"/>
      <c r="AP18" s="289"/>
      <c r="AQ18" s="289"/>
      <c r="AR18" s="290"/>
      <c r="AS18" s="23"/>
      <c r="AT18" s="24"/>
      <c r="AU18" s="24"/>
      <c r="AV18" s="24"/>
      <c r="AW18" s="25"/>
      <c r="AX18" s="101"/>
      <c r="AY18" s="102"/>
      <c r="AZ18" s="102"/>
      <c r="BA18" s="102"/>
      <c r="BB18" s="102"/>
      <c r="BC18" s="102"/>
      <c r="BD18" s="102"/>
      <c r="BE18" s="102"/>
      <c r="BF18" s="102"/>
      <c r="BG18" s="103"/>
      <c r="BJ18" s="274" t="s">
        <v>12</v>
      </c>
      <c r="BK18" s="275"/>
      <c r="BL18" s="275"/>
      <c r="BM18" s="275"/>
      <c r="BN18" s="275"/>
      <c r="BO18" s="275"/>
      <c r="BP18" s="278"/>
      <c r="BQ18" s="275" t="s">
        <v>13</v>
      </c>
      <c r="BR18" s="275"/>
      <c r="BS18" s="275"/>
      <c r="BT18" s="275"/>
      <c r="BU18" s="275"/>
      <c r="BV18" s="275"/>
      <c r="BW18" s="275"/>
      <c r="BX18" s="275"/>
      <c r="BY18" s="275"/>
      <c r="BZ18" s="278"/>
      <c r="CA18" s="326" t="s">
        <v>77</v>
      </c>
      <c r="CB18" s="322"/>
      <c r="CC18" s="322"/>
      <c r="CD18" s="323"/>
      <c r="CE18" s="274" t="s">
        <v>14</v>
      </c>
      <c r="CF18" s="275"/>
      <c r="CG18" s="275"/>
      <c r="CH18" s="275"/>
      <c r="CI18" s="275"/>
      <c r="CJ18" s="275"/>
      <c r="CK18" s="278"/>
    </row>
    <row r="19" spans="2:89" ht="16.5" customHeight="1">
      <c r="B19" s="282"/>
      <c r="C19" s="283"/>
      <c r="D19" s="283"/>
      <c r="E19" s="283"/>
      <c r="F19" s="283"/>
      <c r="G19" s="283"/>
      <c r="H19" s="283"/>
      <c r="I19" s="283"/>
      <c r="J19" s="283"/>
      <c r="K19" s="284"/>
      <c r="L19" s="338"/>
      <c r="M19" s="339"/>
      <c r="N19" s="339"/>
      <c r="O19" s="339"/>
      <c r="P19" s="339"/>
      <c r="Q19" s="339"/>
      <c r="R19" s="339"/>
      <c r="S19" s="340"/>
      <c r="T19" s="26"/>
      <c r="U19" s="87"/>
      <c r="V19" s="85"/>
      <c r="W19" s="88"/>
      <c r="X19" s="87"/>
      <c r="Y19" s="85"/>
      <c r="Z19" s="88"/>
      <c r="AA19" s="87"/>
      <c r="AB19" s="85"/>
      <c r="AC19" s="86"/>
      <c r="AD19" s="20"/>
      <c r="AF19" s="264"/>
      <c r="AG19" s="265"/>
      <c r="AH19" s="265"/>
      <c r="AI19" s="265"/>
      <c r="AJ19" s="265"/>
      <c r="AK19" s="265"/>
      <c r="AL19" s="265"/>
      <c r="AM19" s="265"/>
      <c r="AN19" s="265"/>
      <c r="AO19" s="265"/>
      <c r="AP19" s="265"/>
      <c r="AQ19" s="265"/>
      <c r="AR19" s="266"/>
      <c r="AS19" s="84"/>
      <c r="AT19" s="85"/>
      <c r="AU19" s="85"/>
      <c r="AV19" s="85"/>
      <c r="AW19" s="86"/>
      <c r="AX19" s="26"/>
      <c r="AY19" s="87"/>
      <c r="AZ19" s="85"/>
      <c r="BA19" s="88"/>
      <c r="BB19" s="87"/>
      <c r="BC19" s="85"/>
      <c r="BD19" s="88"/>
      <c r="BE19" s="87"/>
      <c r="BF19" s="85"/>
      <c r="BG19" s="86"/>
      <c r="BH19" s="96"/>
      <c r="BJ19" s="239" t="str">
        <f>IF(入力フォーム!I35="","",入力フォーム!I35)</f>
        <v/>
      </c>
      <c r="BK19" s="240"/>
      <c r="BL19" s="240"/>
      <c r="BM19" s="240"/>
      <c r="BN19" s="240"/>
      <c r="BO19" s="240"/>
      <c r="BP19" s="241"/>
      <c r="BQ19" s="239" t="str">
        <f>IF(入力フォーム!I36="","",入力フォーム!I36)</f>
        <v/>
      </c>
      <c r="BR19" s="240"/>
      <c r="BS19" s="240"/>
      <c r="BT19" s="240"/>
      <c r="BU19" s="240"/>
      <c r="BV19" s="240"/>
      <c r="BW19" s="240"/>
      <c r="BX19" s="240"/>
      <c r="BY19" s="240"/>
      <c r="BZ19" s="241"/>
      <c r="CA19" s="321" t="str">
        <f>IF(入力フォーム!U35="","",入力フォーム!U35)</f>
        <v/>
      </c>
      <c r="CB19" s="322"/>
      <c r="CC19" s="322"/>
      <c r="CD19" s="323"/>
      <c r="CE19" s="300" t="str">
        <f>IF(入力フォーム!U36="","",入力フォーム!U36)</f>
        <v/>
      </c>
      <c r="CF19" s="301"/>
      <c r="CG19" s="301"/>
      <c r="CH19" s="301"/>
      <c r="CI19" s="301"/>
      <c r="CJ19" s="301"/>
      <c r="CK19" s="302"/>
    </row>
    <row r="20" spans="2:89" ht="16.5" customHeight="1">
      <c r="B20" s="279" t="str">
        <f>IF(OR(入力フォーム!I14="",入力フォーム!I14="※選択してください"),"",IF(入力フォーム!I14&lt;&gt;"契約","",入力フォーム!I20))</f>
        <v/>
      </c>
      <c r="C20" s="280"/>
      <c r="D20" s="280"/>
      <c r="E20" s="280"/>
      <c r="F20" s="280"/>
      <c r="G20" s="280"/>
      <c r="H20" s="280"/>
      <c r="I20" s="280"/>
      <c r="J20" s="280"/>
      <c r="K20" s="281"/>
      <c r="L20" s="285" t="s">
        <v>73</v>
      </c>
      <c r="M20" s="328"/>
      <c r="N20" s="328"/>
      <c r="O20" s="328"/>
      <c r="P20" s="328"/>
      <c r="Q20" s="328"/>
      <c r="R20" s="328"/>
      <c r="S20" s="329"/>
      <c r="T20" s="101"/>
      <c r="U20" s="102"/>
      <c r="V20" s="102"/>
      <c r="W20" s="102"/>
      <c r="X20" s="102"/>
      <c r="Y20" s="102"/>
      <c r="Z20" s="102"/>
      <c r="AA20" s="102"/>
      <c r="AB20" s="102"/>
      <c r="AC20" s="103"/>
      <c r="AD20" s="19"/>
      <c r="AF20" s="288"/>
      <c r="AG20" s="289"/>
      <c r="AH20" s="289"/>
      <c r="AI20" s="289"/>
      <c r="AJ20" s="289"/>
      <c r="AK20" s="289"/>
      <c r="AL20" s="289"/>
      <c r="AM20" s="289"/>
      <c r="AN20" s="289"/>
      <c r="AO20" s="289"/>
      <c r="AP20" s="289"/>
      <c r="AQ20" s="289"/>
      <c r="AR20" s="290"/>
      <c r="AS20" s="23"/>
      <c r="AT20" s="24"/>
      <c r="AU20" s="24"/>
      <c r="AV20" s="24"/>
      <c r="AW20" s="25"/>
      <c r="AX20" s="101"/>
      <c r="AY20" s="102"/>
      <c r="AZ20" s="102"/>
      <c r="BA20" s="102"/>
      <c r="BB20" s="102"/>
      <c r="BC20" s="102"/>
      <c r="BD20" s="102"/>
      <c r="BE20" s="102"/>
      <c r="BF20" s="102"/>
      <c r="BG20" s="103"/>
      <c r="BJ20" s="303" t="s">
        <v>15</v>
      </c>
      <c r="BK20" s="304"/>
      <c r="BL20" s="304"/>
      <c r="BM20" s="304"/>
      <c r="BN20" s="304"/>
      <c r="BO20" s="304"/>
      <c r="BP20" s="305"/>
      <c r="BQ20" s="294" t="s">
        <v>16</v>
      </c>
      <c r="BR20" s="295"/>
      <c r="BS20" s="296"/>
      <c r="BT20" s="306" t="str">
        <f>IF(入力フォーム!I38="","",入力フォーム!I38)</f>
        <v/>
      </c>
      <c r="BU20" s="307"/>
      <c r="BV20" s="307"/>
      <c r="BW20" s="307"/>
      <c r="BX20" s="307"/>
      <c r="BY20" s="307"/>
      <c r="BZ20" s="307"/>
      <c r="CA20" s="307"/>
      <c r="CB20" s="307"/>
      <c r="CC20" s="307"/>
      <c r="CD20" s="307"/>
      <c r="CE20" s="307"/>
      <c r="CF20" s="307"/>
      <c r="CG20" s="307"/>
      <c r="CH20" s="307"/>
      <c r="CI20" s="307"/>
      <c r="CJ20" s="307"/>
      <c r="CK20" s="308"/>
    </row>
    <row r="21" spans="2:89" ht="16.5" customHeight="1">
      <c r="B21" s="282"/>
      <c r="C21" s="283"/>
      <c r="D21" s="283"/>
      <c r="E21" s="283"/>
      <c r="F21" s="283"/>
      <c r="G21" s="283"/>
      <c r="H21" s="283"/>
      <c r="I21" s="283"/>
      <c r="J21" s="283"/>
      <c r="K21" s="284"/>
      <c r="L21" s="291">
        <f>IF(入力フォーム!I18="非課税、対象外",0,入力フォーム!I18)</f>
        <v>0.1</v>
      </c>
      <c r="M21" s="292"/>
      <c r="N21" s="292"/>
      <c r="O21" s="292"/>
      <c r="P21" s="292"/>
      <c r="Q21" s="292"/>
      <c r="R21" s="292"/>
      <c r="S21" s="293"/>
      <c r="T21" s="26"/>
      <c r="U21" s="87"/>
      <c r="V21" s="85"/>
      <c r="W21" s="88"/>
      <c r="X21" s="87"/>
      <c r="Y21" s="85"/>
      <c r="Z21" s="88"/>
      <c r="AA21" s="87"/>
      <c r="AB21" s="85"/>
      <c r="AC21" s="86"/>
      <c r="AD21" s="20"/>
      <c r="AF21" s="264"/>
      <c r="AG21" s="265"/>
      <c r="AH21" s="265"/>
      <c r="AI21" s="265"/>
      <c r="AJ21" s="265"/>
      <c r="AK21" s="265"/>
      <c r="AL21" s="265"/>
      <c r="AM21" s="265"/>
      <c r="AN21" s="265"/>
      <c r="AO21" s="265"/>
      <c r="AP21" s="265"/>
      <c r="AQ21" s="265"/>
      <c r="AR21" s="266"/>
      <c r="AS21" s="84"/>
      <c r="AT21" s="85"/>
      <c r="AU21" s="85"/>
      <c r="AV21" s="85"/>
      <c r="AW21" s="86"/>
      <c r="AX21" s="26"/>
      <c r="AY21" s="87"/>
      <c r="AZ21" s="85"/>
      <c r="BA21" s="88"/>
      <c r="BB21" s="87"/>
      <c r="BC21" s="85"/>
      <c r="BD21" s="88"/>
      <c r="BE21" s="87"/>
      <c r="BF21" s="85"/>
      <c r="BG21" s="86"/>
      <c r="BH21" s="96"/>
      <c r="BJ21" s="268"/>
      <c r="BK21" s="269"/>
      <c r="BL21" s="269"/>
      <c r="BM21" s="269"/>
      <c r="BN21" s="269"/>
      <c r="BO21" s="269"/>
      <c r="BP21" s="270"/>
      <c r="BQ21" s="297"/>
      <c r="BR21" s="298"/>
      <c r="BS21" s="299"/>
      <c r="BT21" s="309"/>
      <c r="BU21" s="310"/>
      <c r="BV21" s="310"/>
      <c r="BW21" s="310"/>
      <c r="BX21" s="310"/>
      <c r="BY21" s="310"/>
      <c r="BZ21" s="310"/>
      <c r="CA21" s="310"/>
      <c r="CB21" s="310"/>
      <c r="CC21" s="310"/>
      <c r="CD21" s="310"/>
      <c r="CE21" s="310"/>
      <c r="CF21" s="310"/>
      <c r="CG21" s="310"/>
      <c r="CH21" s="310"/>
      <c r="CI21" s="310"/>
      <c r="CJ21" s="310"/>
      <c r="CK21" s="311"/>
    </row>
    <row r="22" spans="2:89" ht="16.5" customHeight="1">
      <c r="B22" s="279" t="str">
        <f>IF(OR(入力フォーム!I14="",入力フォーム!I14="※選択してください"),"",IF(入力フォーム!I14&lt;&gt;"契約","",入力フォーム!I21))</f>
        <v/>
      </c>
      <c r="C22" s="280"/>
      <c r="D22" s="280"/>
      <c r="E22" s="280"/>
      <c r="F22" s="280"/>
      <c r="G22" s="280"/>
      <c r="H22" s="280"/>
      <c r="I22" s="280"/>
      <c r="J22" s="280"/>
      <c r="K22" s="281"/>
      <c r="L22" s="330" t="s">
        <v>70</v>
      </c>
      <c r="M22" s="331"/>
      <c r="N22" s="331"/>
      <c r="O22" s="331"/>
      <c r="P22" s="331"/>
      <c r="Q22" s="331"/>
      <c r="R22" s="331"/>
      <c r="S22" s="332"/>
      <c r="T22" s="101"/>
      <c r="U22" s="102"/>
      <c r="V22" s="102"/>
      <c r="W22" s="102"/>
      <c r="X22" s="102"/>
      <c r="Y22" s="102"/>
      <c r="Z22" s="102"/>
      <c r="AA22" s="102"/>
      <c r="AB22" s="102"/>
      <c r="AC22" s="103"/>
      <c r="AD22" s="19"/>
      <c r="AF22" s="288"/>
      <c r="AG22" s="289"/>
      <c r="AH22" s="289"/>
      <c r="AI22" s="289"/>
      <c r="AJ22" s="289"/>
      <c r="AK22" s="289"/>
      <c r="AL22" s="289"/>
      <c r="AM22" s="289"/>
      <c r="AN22" s="289"/>
      <c r="AO22" s="289"/>
      <c r="AP22" s="289"/>
      <c r="AQ22" s="289"/>
      <c r="AR22" s="290"/>
      <c r="AS22" s="23"/>
      <c r="AT22" s="24"/>
      <c r="AU22" s="24"/>
      <c r="AV22" s="24"/>
      <c r="AW22" s="25"/>
      <c r="AX22" s="101"/>
      <c r="AY22" s="102"/>
      <c r="AZ22" s="102"/>
      <c r="BA22" s="102"/>
      <c r="BB22" s="102"/>
      <c r="BC22" s="102"/>
      <c r="BD22" s="102"/>
      <c r="BE22" s="102"/>
      <c r="BF22" s="102"/>
      <c r="BG22" s="103"/>
      <c r="BJ22" s="268"/>
      <c r="BK22" s="269"/>
      <c r="BL22" s="269"/>
      <c r="BM22" s="269"/>
      <c r="BN22" s="269"/>
      <c r="BO22" s="269"/>
      <c r="BP22" s="270"/>
      <c r="BQ22" s="312" t="str">
        <f>IF(入力フォーム!I37="","",入力フォーム!I37)</f>
        <v/>
      </c>
      <c r="BR22" s="313"/>
      <c r="BS22" s="313"/>
      <c r="BT22" s="313"/>
      <c r="BU22" s="313"/>
      <c r="BV22" s="313"/>
      <c r="BW22" s="313"/>
      <c r="BX22" s="313"/>
      <c r="BY22" s="313"/>
      <c r="BZ22" s="313"/>
      <c r="CA22" s="313"/>
      <c r="CB22" s="313"/>
      <c r="CC22" s="313"/>
      <c r="CD22" s="313"/>
      <c r="CE22" s="313"/>
      <c r="CF22" s="313"/>
      <c r="CG22" s="313"/>
      <c r="CH22" s="313"/>
      <c r="CI22" s="313"/>
      <c r="CJ22" s="313"/>
      <c r="CK22" s="314"/>
    </row>
    <row r="23" spans="2:89" ht="16.5" customHeight="1">
      <c r="B23" s="282"/>
      <c r="C23" s="283"/>
      <c r="D23" s="283"/>
      <c r="E23" s="283"/>
      <c r="F23" s="283"/>
      <c r="G23" s="283"/>
      <c r="H23" s="283"/>
      <c r="I23" s="283"/>
      <c r="J23" s="283"/>
      <c r="K23" s="284"/>
      <c r="L23" s="333"/>
      <c r="M23" s="334"/>
      <c r="N23" s="334"/>
      <c r="O23" s="334"/>
      <c r="P23" s="334"/>
      <c r="Q23" s="334"/>
      <c r="R23" s="334"/>
      <c r="S23" s="335"/>
      <c r="T23" s="26"/>
      <c r="U23" s="87"/>
      <c r="V23" s="85"/>
      <c r="W23" s="88"/>
      <c r="X23" s="87"/>
      <c r="Y23" s="85"/>
      <c r="Z23" s="88"/>
      <c r="AA23" s="87"/>
      <c r="AB23" s="85"/>
      <c r="AC23" s="86"/>
      <c r="AD23" s="20"/>
      <c r="AF23" s="264"/>
      <c r="AG23" s="265"/>
      <c r="AH23" s="265"/>
      <c r="AI23" s="265"/>
      <c r="AJ23" s="265"/>
      <c r="AK23" s="265"/>
      <c r="AL23" s="265"/>
      <c r="AM23" s="265"/>
      <c r="AN23" s="265"/>
      <c r="AO23" s="265"/>
      <c r="AP23" s="265"/>
      <c r="AQ23" s="265"/>
      <c r="AR23" s="266"/>
      <c r="AS23" s="84"/>
      <c r="AT23" s="85"/>
      <c r="AU23" s="85"/>
      <c r="AV23" s="85"/>
      <c r="AW23" s="86"/>
      <c r="AX23" s="26"/>
      <c r="AY23" s="87"/>
      <c r="AZ23" s="85"/>
      <c r="BA23" s="88"/>
      <c r="BB23" s="87"/>
      <c r="BC23" s="85"/>
      <c r="BD23" s="88"/>
      <c r="BE23" s="87"/>
      <c r="BF23" s="85"/>
      <c r="BG23" s="86"/>
      <c r="BH23" s="96"/>
      <c r="BJ23" s="268"/>
      <c r="BK23" s="269"/>
      <c r="BL23" s="269"/>
      <c r="BM23" s="269"/>
      <c r="BN23" s="269"/>
      <c r="BO23" s="269"/>
      <c r="BP23" s="270"/>
      <c r="BQ23" s="315"/>
      <c r="BR23" s="316"/>
      <c r="BS23" s="316"/>
      <c r="BT23" s="316"/>
      <c r="BU23" s="316"/>
      <c r="BV23" s="316"/>
      <c r="BW23" s="316"/>
      <c r="BX23" s="316"/>
      <c r="BY23" s="316"/>
      <c r="BZ23" s="316"/>
      <c r="CA23" s="316"/>
      <c r="CB23" s="316"/>
      <c r="CC23" s="316"/>
      <c r="CD23" s="316"/>
      <c r="CE23" s="316"/>
      <c r="CF23" s="316"/>
      <c r="CG23" s="316"/>
      <c r="CH23" s="316"/>
      <c r="CI23" s="316"/>
      <c r="CJ23" s="316"/>
      <c r="CK23" s="317"/>
    </row>
    <row r="24" spans="2:89" ht="16.5" customHeight="1">
      <c r="B24" s="279" t="str">
        <f>IF(OR(入力フォーム!I14="",入力フォーム!I14="※選択してください"),"",IF(入力フォーム!I14&lt;&gt;"契約",入力フォーム!I22,IF(入力フォーム!I22="",MIN(入力フォーム!I21,入力フォーム!I23),IF(入力フォーム!I22&gt;入力フォーム!I21,入力フォーム!I21,入力フォーム!I22))))</f>
        <v/>
      </c>
      <c r="C24" s="280"/>
      <c r="D24" s="280"/>
      <c r="E24" s="280"/>
      <c r="F24" s="280"/>
      <c r="G24" s="280"/>
      <c r="H24" s="280"/>
      <c r="I24" s="280"/>
      <c r="J24" s="280"/>
      <c r="K24" s="281"/>
      <c r="L24" s="327" t="s">
        <v>33</v>
      </c>
      <c r="M24" s="286"/>
      <c r="N24" s="286"/>
      <c r="O24" s="286"/>
      <c r="P24" s="286"/>
      <c r="Q24" s="286"/>
      <c r="R24" s="286"/>
      <c r="S24" s="287"/>
      <c r="T24" s="101"/>
      <c r="U24" s="102"/>
      <c r="V24" s="102"/>
      <c r="W24" s="102"/>
      <c r="X24" s="102"/>
      <c r="Y24" s="102"/>
      <c r="Z24" s="102"/>
      <c r="AA24" s="102"/>
      <c r="AB24" s="102"/>
      <c r="AC24" s="103"/>
      <c r="AD24" s="19"/>
      <c r="AF24" s="288"/>
      <c r="AG24" s="289"/>
      <c r="AH24" s="289"/>
      <c r="AI24" s="289"/>
      <c r="AJ24" s="289"/>
      <c r="AK24" s="289"/>
      <c r="AL24" s="289"/>
      <c r="AM24" s="289"/>
      <c r="AN24" s="289"/>
      <c r="AO24" s="289"/>
      <c r="AP24" s="289"/>
      <c r="AQ24" s="289"/>
      <c r="AR24" s="290"/>
      <c r="AS24" s="23"/>
      <c r="AT24" s="24"/>
      <c r="AU24" s="24"/>
      <c r="AV24" s="24"/>
      <c r="AW24" s="25"/>
      <c r="AX24" s="101"/>
      <c r="AY24" s="102"/>
      <c r="AZ24" s="102"/>
      <c r="BA24" s="102"/>
      <c r="BB24" s="102"/>
      <c r="BC24" s="102"/>
      <c r="BD24" s="102"/>
      <c r="BE24" s="102"/>
      <c r="BF24" s="102"/>
      <c r="BG24" s="103"/>
      <c r="BJ24" s="271"/>
      <c r="BK24" s="272"/>
      <c r="BL24" s="272"/>
      <c r="BM24" s="272"/>
      <c r="BN24" s="272"/>
      <c r="BO24" s="272"/>
      <c r="BP24" s="273"/>
      <c r="BQ24" s="318"/>
      <c r="BR24" s="319"/>
      <c r="BS24" s="319"/>
      <c r="BT24" s="319"/>
      <c r="BU24" s="319"/>
      <c r="BV24" s="319"/>
      <c r="BW24" s="319"/>
      <c r="BX24" s="319"/>
      <c r="BY24" s="319"/>
      <c r="BZ24" s="319"/>
      <c r="CA24" s="319"/>
      <c r="CB24" s="319"/>
      <c r="CC24" s="319"/>
      <c r="CD24" s="319"/>
      <c r="CE24" s="319"/>
      <c r="CF24" s="319"/>
      <c r="CG24" s="319"/>
      <c r="CH24" s="319"/>
      <c r="CI24" s="319"/>
      <c r="CJ24" s="319"/>
      <c r="CK24" s="320"/>
    </row>
    <row r="25" spans="2:89" ht="16.5" customHeight="1">
      <c r="B25" s="282"/>
      <c r="C25" s="283"/>
      <c r="D25" s="283"/>
      <c r="E25" s="283"/>
      <c r="F25" s="283"/>
      <c r="G25" s="283"/>
      <c r="H25" s="283"/>
      <c r="I25" s="283"/>
      <c r="J25" s="283"/>
      <c r="K25" s="284"/>
      <c r="L25" s="291" t="str">
        <f>IF(入力フォーム!I14&lt;&gt;"契約","-",IFERROR(B24/B22,"-"))</f>
        <v>-</v>
      </c>
      <c r="M25" s="292"/>
      <c r="N25" s="292"/>
      <c r="O25" s="292"/>
      <c r="P25" s="292"/>
      <c r="Q25" s="292"/>
      <c r="R25" s="292"/>
      <c r="S25" s="293"/>
      <c r="T25" s="26"/>
      <c r="U25" s="87"/>
      <c r="V25" s="85"/>
      <c r="W25" s="88"/>
      <c r="X25" s="87"/>
      <c r="Y25" s="85"/>
      <c r="Z25" s="88"/>
      <c r="AA25" s="87"/>
      <c r="AB25" s="85"/>
      <c r="AC25" s="86"/>
      <c r="AD25" s="20"/>
      <c r="AF25" s="264"/>
      <c r="AG25" s="265"/>
      <c r="AH25" s="265"/>
      <c r="AI25" s="265"/>
      <c r="AJ25" s="265"/>
      <c r="AK25" s="265"/>
      <c r="AL25" s="265"/>
      <c r="AM25" s="265"/>
      <c r="AN25" s="265"/>
      <c r="AO25" s="265"/>
      <c r="AP25" s="265"/>
      <c r="AQ25" s="265"/>
      <c r="AR25" s="266"/>
      <c r="AS25" s="84"/>
      <c r="AT25" s="85"/>
      <c r="AU25" s="85"/>
      <c r="AV25" s="85"/>
      <c r="AW25" s="86"/>
      <c r="AX25" s="26"/>
      <c r="AY25" s="87"/>
      <c r="AZ25" s="85"/>
      <c r="BA25" s="88"/>
      <c r="BB25" s="87"/>
      <c r="BC25" s="85"/>
      <c r="BD25" s="88"/>
      <c r="BE25" s="87"/>
      <c r="BF25" s="85"/>
      <c r="BG25" s="86"/>
      <c r="BH25" s="96"/>
    </row>
    <row r="26" spans="2:89" ht="16.5" customHeight="1">
      <c r="B26" s="279" t="str">
        <f>IF(OR(入力フォーム!I14="",入力フォーム!I14="※選択してください"),"",IF(入力フォーム!I14&lt;&gt;"契約","",MIN(入力フォーム!I21:M23)))</f>
        <v/>
      </c>
      <c r="C26" s="280"/>
      <c r="D26" s="280"/>
      <c r="E26" s="280"/>
      <c r="F26" s="280"/>
      <c r="G26" s="280"/>
      <c r="H26" s="280"/>
      <c r="I26" s="280"/>
      <c r="J26" s="280"/>
      <c r="K26" s="281"/>
      <c r="L26" s="324" t="s">
        <v>24</v>
      </c>
      <c r="M26" s="295"/>
      <c r="N26" s="295"/>
      <c r="O26" s="295"/>
      <c r="P26" s="295"/>
      <c r="Q26" s="295"/>
      <c r="R26" s="295"/>
      <c r="S26" s="296"/>
      <c r="T26" s="101"/>
      <c r="U26" s="102"/>
      <c r="V26" s="102"/>
      <c r="W26" s="102"/>
      <c r="X26" s="102"/>
      <c r="Y26" s="102"/>
      <c r="Z26" s="102"/>
      <c r="AA26" s="102"/>
      <c r="AB26" s="102"/>
      <c r="AC26" s="103"/>
      <c r="AD26" s="19"/>
      <c r="AF26" s="288"/>
      <c r="AG26" s="289"/>
      <c r="AH26" s="289"/>
      <c r="AI26" s="289"/>
      <c r="AJ26" s="289"/>
      <c r="AK26" s="289"/>
      <c r="AL26" s="289"/>
      <c r="AM26" s="289"/>
      <c r="AN26" s="289"/>
      <c r="AO26" s="289"/>
      <c r="AP26" s="289"/>
      <c r="AQ26" s="289"/>
      <c r="AR26" s="290"/>
      <c r="AS26" s="23"/>
      <c r="AT26" s="24"/>
      <c r="AU26" s="24"/>
      <c r="AV26" s="24"/>
      <c r="AW26" s="25"/>
      <c r="AX26" s="101"/>
      <c r="AY26" s="102"/>
      <c r="AZ26" s="102"/>
      <c r="BA26" s="102"/>
      <c r="BB26" s="102"/>
      <c r="BC26" s="102"/>
      <c r="BD26" s="102"/>
      <c r="BE26" s="102"/>
      <c r="BF26" s="102"/>
      <c r="BG26" s="103"/>
      <c r="BJ26" s="325" t="s">
        <v>17</v>
      </c>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row>
    <row r="27" spans="2:89" ht="16.5" customHeight="1">
      <c r="B27" s="282"/>
      <c r="C27" s="283"/>
      <c r="D27" s="283"/>
      <c r="E27" s="283"/>
      <c r="F27" s="283"/>
      <c r="G27" s="283"/>
      <c r="H27" s="283"/>
      <c r="I27" s="283"/>
      <c r="J27" s="283"/>
      <c r="K27" s="284"/>
      <c r="L27" s="297"/>
      <c r="M27" s="298"/>
      <c r="N27" s="298"/>
      <c r="O27" s="298"/>
      <c r="P27" s="298"/>
      <c r="Q27" s="298"/>
      <c r="R27" s="298"/>
      <c r="S27" s="299"/>
      <c r="T27" s="26"/>
      <c r="U27" s="87"/>
      <c r="V27" s="85"/>
      <c r="W27" s="88"/>
      <c r="X27" s="87"/>
      <c r="Y27" s="85"/>
      <c r="Z27" s="88"/>
      <c r="AA27" s="87"/>
      <c r="AB27" s="85"/>
      <c r="AC27" s="86"/>
      <c r="AD27" s="20"/>
      <c r="AF27" s="264"/>
      <c r="AG27" s="265"/>
      <c r="AH27" s="265"/>
      <c r="AI27" s="265"/>
      <c r="AJ27" s="265"/>
      <c r="AK27" s="265"/>
      <c r="AL27" s="265"/>
      <c r="AM27" s="265"/>
      <c r="AN27" s="265"/>
      <c r="AO27" s="265"/>
      <c r="AP27" s="265"/>
      <c r="AQ27" s="265"/>
      <c r="AR27" s="266"/>
      <c r="AS27" s="84"/>
      <c r="AT27" s="85"/>
      <c r="AU27" s="85"/>
      <c r="AV27" s="85"/>
      <c r="AW27" s="86"/>
      <c r="AX27" s="26"/>
      <c r="AY27" s="87"/>
      <c r="AZ27" s="85"/>
      <c r="BA27" s="88"/>
      <c r="BB27" s="87"/>
      <c r="BC27" s="85"/>
      <c r="BD27" s="88"/>
      <c r="BE27" s="87"/>
      <c r="BF27" s="85"/>
      <c r="BG27" s="86"/>
      <c r="BH27" s="96"/>
      <c r="BJ27" s="274" t="s">
        <v>12</v>
      </c>
      <c r="BK27" s="275"/>
      <c r="BL27" s="275"/>
      <c r="BM27" s="275"/>
      <c r="BN27" s="275"/>
      <c r="BO27" s="275"/>
      <c r="BP27" s="278"/>
      <c r="BQ27" s="274" t="s">
        <v>13</v>
      </c>
      <c r="BR27" s="275"/>
      <c r="BS27" s="275"/>
      <c r="BT27" s="275"/>
      <c r="BU27" s="275"/>
      <c r="BV27" s="275"/>
      <c r="BW27" s="275"/>
      <c r="BX27" s="275"/>
      <c r="BY27" s="275"/>
      <c r="BZ27" s="278"/>
      <c r="CA27" s="326" t="s">
        <v>77</v>
      </c>
      <c r="CB27" s="322"/>
      <c r="CC27" s="322"/>
      <c r="CD27" s="323"/>
      <c r="CE27" s="274" t="s">
        <v>14</v>
      </c>
      <c r="CF27" s="275"/>
      <c r="CG27" s="275"/>
      <c r="CH27" s="275"/>
      <c r="CI27" s="275"/>
      <c r="CJ27" s="275"/>
      <c r="CK27" s="278"/>
    </row>
    <row r="28" spans="2:89" ht="16.5" customHeight="1">
      <c r="B28" s="279" t="str">
        <f>IF(入力フォーム!I14&lt;&gt;"契約","",入力フォーム!I24)</f>
        <v/>
      </c>
      <c r="C28" s="280"/>
      <c r="D28" s="280"/>
      <c r="E28" s="280"/>
      <c r="F28" s="280"/>
      <c r="G28" s="280"/>
      <c r="H28" s="280"/>
      <c r="I28" s="280"/>
      <c r="J28" s="280"/>
      <c r="K28" s="281"/>
      <c r="L28" s="294" t="s">
        <v>34</v>
      </c>
      <c r="M28" s="295"/>
      <c r="N28" s="295"/>
      <c r="O28" s="295"/>
      <c r="P28" s="295"/>
      <c r="Q28" s="295"/>
      <c r="R28" s="295"/>
      <c r="S28" s="296"/>
      <c r="T28" s="101"/>
      <c r="U28" s="102"/>
      <c r="V28" s="102"/>
      <c r="W28" s="102"/>
      <c r="X28" s="102"/>
      <c r="Y28" s="102"/>
      <c r="Z28" s="102"/>
      <c r="AA28" s="102"/>
      <c r="AB28" s="102"/>
      <c r="AC28" s="103"/>
      <c r="AD28" s="19"/>
      <c r="AF28" s="288"/>
      <c r="AG28" s="289"/>
      <c r="AH28" s="289"/>
      <c r="AI28" s="289"/>
      <c r="AJ28" s="289"/>
      <c r="AK28" s="289"/>
      <c r="AL28" s="289"/>
      <c r="AM28" s="289"/>
      <c r="AN28" s="289"/>
      <c r="AO28" s="289"/>
      <c r="AP28" s="289"/>
      <c r="AQ28" s="289"/>
      <c r="AR28" s="290"/>
      <c r="AS28" s="23"/>
      <c r="AT28" s="24"/>
      <c r="AU28" s="24"/>
      <c r="AV28" s="24"/>
      <c r="AW28" s="25"/>
      <c r="AX28" s="101"/>
      <c r="AY28" s="102"/>
      <c r="AZ28" s="102"/>
      <c r="BA28" s="102"/>
      <c r="BB28" s="102"/>
      <c r="BC28" s="102"/>
      <c r="BD28" s="102"/>
      <c r="BE28" s="102"/>
      <c r="BF28" s="102"/>
      <c r="BG28" s="103"/>
      <c r="BJ28" s="239" t="str">
        <f>IF(入力フォーム!I41="","",入力フォーム!I41)</f>
        <v/>
      </c>
      <c r="BK28" s="240"/>
      <c r="BL28" s="240"/>
      <c r="BM28" s="240"/>
      <c r="BN28" s="240"/>
      <c r="BO28" s="240"/>
      <c r="BP28" s="241"/>
      <c r="BQ28" s="239" t="str">
        <f>IF(入力フォーム!I42="","",入力フォーム!I42)</f>
        <v/>
      </c>
      <c r="BR28" s="240"/>
      <c r="BS28" s="240"/>
      <c r="BT28" s="240"/>
      <c r="BU28" s="240"/>
      <c r="BV28" s="240"/>
      <c r="BW28" s="240"/>
      <c r="BX28" s="240"/>
      <c r="BY28" s="240"/>
      <c r="BZ28" s="241"/>
      <c r="CA28" s="321" t="str">
        <f>IF(入力フォーム!U41="","",入力フォーム!U41)</f>
        <v/>
      </c>
      <c r="CB28" s="322"/>
      <c r="CC28" s="322"/>
      <c r="CD28" s="323"/>
      <c r="CE28" s="300" t="str">
        <f>IF(入力フォーム!U42="","",入力フォーム!U42)</f>
        <v/>
      </c>
      <c r="CF28" s="301"/>
      <c r="CG28" s="301"/>
      <c r="CH28" s="301"/>
      <c r="CI28" s="301"/>
      <c r="CJ28" s="301"/>
      <c r="CK28" s="302"/>
    </row>
    <row r="29" spans="2:89" ht="16.5" customHeight="1">
      <c r="B29" s="282"/>
      <c r="C29" s="283"/>
      <c r="D29" s="283"/>
      <c r="E29" s="283"/>
      <c r="F29" s="283"/>
      <c r="G29" s="283"/>
      <c r="H29" s="283"/>
      <c r="I29" s="283"/>
      <c r="J29" s="283"/>
      <c r="K29" s="284"/>
      <c r="L29" s="297"/>
      <c r="M29" s="298"/>
      <c r="N29" s="298"/>
      <c r="O29" s="298"/>
      <c r="P29" s="298"/>
      <c r="Q29" s="298"/>
      <c r="R29" s="298"/>
      <c r="S29" s="299"/>
      <c r="T29" s="26"/>
      <c r="U29" s="87"/>
      <c r="V29" s="85"/>
      <c r="W29" s="88"/>
      <c r="X29" s="87"/>
      <c r="Y29" s="85"/>
      <c r="Z29" s="88"/>
      <c r="AA29" s="87"/>
      <c r="AB29" s="85"/>
      <c r="AC29" s="86"/>
      <c r="AD29" s="20"/>
      <c r="AF29" s="264"/>
      <c r="AG29" s="265"/>
      <c r="AH29" s="265"/>
      <c r="AI29" s="265"/>
      <c r="AJ29" s="265"/>
      <c r="AK29" s="265"/>
      <c r="AL29" s="265"/>
      <c r="AM29" s="265"/>
      <c r="AN29" s="265"/>
      <c r="AO29" s="265"/>
      <c r="AP29" s="265"/>
      <c r="AQ29" s="265"/>
      <c r="AR29" s="266"/>
      <c r="AS29" s="84"/>
      <c r="AT29" s="85"/>
      <c r="AU29" s="85"/>
      <c r="AV29" s="85"/>
      <c r="AW29" s="86"/>
      <c r="AX29" s="26"/>
      <c r="AY29" s="87"/>
      <c r="AZ29" s="85"/>
      <c r="BA29" s="88"/>
      <c r="BB29" s="87"/>
      <c r="BC29" s="85"/>
      <c r="BD29" s="88"/>
      <c r="BE29" s="87"/>
      <c r="BF29" s="85"/>
      <c r="BG29" s="86"/>
      <c r="BH29" s="96"/>
      <c r="BJ29" s="303" t="s">
        <v>15</v>
      </c>
      <c r="BK29" s="304"/>
      <c r="BL29" s="304"/>
      <c r="BM29" s="304"/>
      <c r="BN29" s="304"/>
      <c r="BO29" s="304"/>
      <c r="BP29" s="305"/>
      <c r="BQ29" s="294" t="s">
        <v>16</v>
      </c>
      <c r="BR29" s="295"/>
      <c r="BS29" s="296"/>
      <c r="BT29" s="306" t="str">
        <f>IF(入力フォーム!I44="","",入力フォーム!I44)</f>
        <v/>
      </c>
      <c r="BU29" s="307"/>
      <c r="BV29" s="307"/>
      <c r="BW29" s="307"/>
      <c r="BX29" s="307"/>
      <c r="BY29" s="307"/>
      <c r="BZ29" s="307"/>
      <c r="CA29" s="307"/>
      <c r="CB29" s="307"/>
      <c r="CC29" s="307"/>
      <c r="CD29" s="307"/>
      <c r="CE29" s="307"/>
      <c r="CF29" s="307"/>
      <c r="CG29" s="307"/>
      <c r="CH29" s="307"/>
      <c r="CI29" s="307"/>
      <c r="CJ29" s="307"/>
      <c r="CK29" s="308"/>
    </row>
    <row r="30" spans="2:89" ht="16.5" customHeight="1">
      <c r="B30" s="279" t="str">
        <f>IF(OR(入力フォーム!I14="",入力フォーム!I14="※選択してください"),"",IF(入力フォーム!I25=0,"",入力フォーム!I25))</f>
        <v/>
      </c>
      <c r="C30" s="280"/>
      <c r="D30" s="280"/>
      <c r="E30" s="280"/>
      <c r="F30" s="280"/>
      <c r="G30" s="280"/>
      <c r="H30" s="280"/>
      <c r="I30" s="280"/>
      <c r="J30" s="280"/>
      <c r="K30" s="281"/>
      <c r="L30" s="294" t="s">
        <v>25</v>
      </c>
      <c r="M30" s="295"/>
      <c r="N30" s="295"/>
      <c r="O30" s="295"/>
      <c r="P30" s="295"/>
      <c r="Q30" s="295"/>
      <c r="R30" s="295"/>
      <c r="S30" s="296"/>
      <c r="T30" s="101"/>
      <c r="U30" s="102"/>
      <c r="V30" s="102"/>
      <c r="W30" s="102"/>
      <c r="X30" s="102"/>
      <c r="Y30" s="102"/>
      <c r="Z30" s="102"/>
      <c r="AA30" s="102"/>
      <c r="AB30" s="102"/>
      <c r="AC30" s="103"/>
      <c r="AD30" s="19"/>
      <c r="AF30" s="288"/>
      <c r="AG30" s="289"/>
      <c r="AH30" s="289"/>
      <c r="AI30" s="289"/>
      <c r="AJ30" s="289"/>
      <c r="AK30" s="289"/>
      <c r="AL30" s="289"/>
      <c r="AM30" s="289"/>
      <c r="AN30" s="289"/>
      <c r="AO30" s="289"/>
      <c r="AP30" s="289"/>
      <c r="AQ30" s="289"/>
      <c r="AR30" s="290"/>
      <c r="AS30" s="23"/>
      <c r="AT30" s="24"/>
      <c r="AU30" s="24"/>
      <c r="AV30" s="24"/>
      <c r="AW30" s="25"/>
      <c r="AX30" s="101"/>
      <c r="AY30" s="102"/>
      <c r="AZ30" s="102"/>
      <c r="BA30" s="102"/>
      <c r="BB30" s="102"/>
      <c r="BC30" s="102"/>
      <c r="BD30" s="102"/>
      <c r="BE30" s="102"/>
      <c r="BF30" s="102"/>
      <c r="BG30" s="103"/>
      <c r="BJ30" s="268"/>
      <c r="BK30" s="269"/>
      <c r="BL30" s="269"/>
      <c r="BM30" s="269"/>
      <c r="BN30" s="269"/>
      <c r="BO30" s="269"/>
      <c r="BP30" s="270"/>
      <c r="BQ30" s="297"/>
      <c r="BR30" s="298"/>
      <c r="BS30" s="299"/>
      <c r="BT30" s="309"/>
      <c r="BU30" s="310"/>
      <c r="BV30" s="310"/>
      <c r="BW30" s="310"/>
      <c r="BX30" s="310"/>
      <c r="BY30" s="310"/>
      <c r="BZ30" s="310"/>
      <c r="CA30" s="310"/>
      <c r="CB30" s="310"/>
      <c r="CC30" s="310"/>
      <c r="CD30" s="310"/>
      <c r="CE30" s="310"/>
      <c r="CF30" s="310"/>
      <c r="CG30" s="310"/>
      <c r="CH30" s="310"/>
      <c r="CI30" s="310"/>
      <c r="CJ30" s="310"/>
      <c r="CK30" s="311"/>
    </row>
    <row r="31" spans="2:89" ht="16.5" customHeight="1">
      <c r="B31" s="282"/>
      <c r="C31" s="283"/>
      <c r="D31" s="283"/>
      <c r="E31" s="283"/>
      <c r="F31" s="283"/>
      <c r="G31" s="283"/>
      <c r="H31" s="283"/>
      <c r="I31" s="283"/>
      <c r="J31" s="283"/>
      <c r="K31" s="284"/>
      <c r="L31" s="297"/>
      <c r="M31" s="298"/>
      <c r="N31" s="298"/>
      <c r="O31" s="298"/>
      <c r="P31" s="298"/>
      <c r="Q31" s="298"/>
      <c r="R31" s="298"/>
      <c r="S31" s="299"/>
      <c r="T31" s="26"/>
      <c r="U31" s="87"/>
      <c r="V31" s="85"/>
      <c r="W31" s="88"/>
      <c r="X31" s="87"/>
      <c r="Y31" s="85"/>
      <c r="Z31" s="88"/>
      <c r="AA31" s="87"/>
      <c r="AB31" s="85"/>
      <c r="AC31" s="86"/>
      <c r="AD31" s="20"/>
      <c r="AF31" s="264"/>
      <c r="AG31" s="265"/>
      <c r="AH31" s="265"/>
      <c r="AI31" s="265"/>
      <c r="AJ31" s="265"/>
      <c r="AK31" s="265"/>
      <c r="AL31" s="265"/>
      <c r="AM31" s="265"/>
      <c r="AN31" s="265"/>
      <c r="AO31" s="265"/>
      <c r="AP31" s="265"/>
      <c r="AQ31" s="265"/>
      <c r="AR31" s="266"/>
      <c r="AS31" s="84"/>
      <c r="AT31" s="85"/>
      <c r="AU31" s="85"/>
      <c r="AV31" s="85"/>
      <c r="AW31" s="86"/>
      <c r="AX31" s="26"/>
      <c r="AY31" s="87"/>
      <c r="AZ31" s="85"/>
      <c r="BA31" s="88"/>
      <c r="BB31" s="87"/>
      <c r="BC31" s="85"/>
      <c r="BD31" s="88"/>
      <c r="BE31" s="87"/>
      <c r="BF31" s="85"/>
      <c r="BG31" s="86"/>
      <c r="BH31" s="96"/>
      <c r="BJ31" s="268"/>
      <c r="BK31" s="269"/>
      <c r="BL31" s="269"/>
      <c r="BM31" s="269"/>
      <c r="BN31" s="269"/>
      <c r="BO31" s="269"/>
      <c r="BP31" s="270"/>
      <c r="BQ31" s="312" t="str">
        <f>IF(入力フォーム!I43="","",入力フォーム!I43)</f>
        <v/>
      </c>
      <c r="BR31" s="313"/>
      <c r="BS31" s="313"/>
      <c r="BT31" s="313"/>
      <c r="BU31" s="313"/>
      <c r="BV31" s="313"/>
      <c r="BW31" s="313"/>
      <c r="BX31" s="313"/>
      <c r="BY31" s="313"/>
      <c r="BZ31" s="313"/>
      <c r="CA31" s="313"/>
      <c r="CB31" s="313"/>
      <c r="CC31" s="313"/>
      <c r="CD31" s="313"/>
      <c r="CE31" s="313"/>
      <c r="CF31" s="313"/>
      <c r="CG31" s="313"/>
      <c r="CH31" s="313"/>
      <c r="CI31" s="313"/>
      <c r="CJ31" s="313"/>
      <c r="CK31" s="314"/>
    </row>
    <row r="32" spans="2:89" ht="16.5" customHeight="1">
      <c r="B32" s="279" t="str">
        <f>IF(OR(入力フォーム!I14="",入力フォーム!I14="※選択してください"),"",IF(B34="","",B34-B30))</f>
        <v/>
      </c>
      <c r="C32" s="280"/>
      <c r="D32" s="280"/>
      <c r="E32" s="280"/>
      <c r="F32" s="280"/>
      <c r="G32" s="280"/>
      <c r="H32" s="280"/>
      <c r="I32" s="280"/>
      <c r="J32" s="280"/>
      <c r="K32" s="281"/>
      <c r="L32" s="285" t="s">
        <v>74</v>
      </c>
      <c r="M32" s="286"/>
      <c r="N32" s="286"/>
      <c r="O32" s="286"/>
      <c r="P32" s="286"/>
      <c r="Q32" s="286"/>
      <c r="R32" s="286"/>
      <c r="S32" s="287"/>
      <c r="T32" s="101"/>
      <c r="U32" s="102"/>
      <c r="V32" s="102"/>
      <c r="W32" s="102"/>
      <c r="X32" s="102"/>
      <c r="Y32" s="102"/>
      <c r="Z32" s="102"/>
      <c r="AA32" s="102"/>
      <c r="AB32" s="102"/>
      <c r="AC32" s="103"/>
      <c r="AD32" s="19"/>
      <c r="AF32" s="288"/>
      <c r="AG32" s="289"/>
      <c r="AH32" s="289"/>
      <c r="AI32" s="289"/>
      <c r="AJ32" s="289"/>
      <c r="AK32" s="289"/>
      <c r="AL32" s="289"/>
      <c r="AM32" s="289"/>
      <c r="AN32" s="289"/>
      <c r="AO32" s="289"/>
      <c r="AP32" s="289"/>
      <c r="AQ32" s="289"/>
      <c r="AR32" s="290"/>
      <c r="AS32" s="23"/>
      <c r="AT32" s="24"/>
      <c r="AU32" s="24"/>
      <c r="AV32" s="24"/>
      <c r="AW32" s="25"/>
      <c r="AX32" s="101"/>
      <c r="AY32" s="102"/>
      <c r="AZ32" s="102"/>
      <c r="BA32" s="102"/>
      <c r="BB32" s="102"/>
      <c r="BC32" s="102"/>
      <c r="BD32" s="102"/>
      <c r="BE32" s="102"/>
      <c r="BF32" s="102"/>
      <c r="BG32" s="103"/>
      <c r="BJ32" s="268"/>
      <c r="BK32" s="269"/>
      <c r="BL32" s="269"/>
      <c r="BM32" s="269"/>
      <c r="BN32" s="269"/>
      <c r="BO32" s="269"/>
      <c r="BP32" s="270"/>
      <c r="BQ32" s="315"/>
      <c r="BR32" s="316"/>
      <c r="BS32" s="316"/>
      <c r="BT32" s="316"/>
      <c r="BU32" s="316"/>
      <c r="BV32" s="316"/>
      <c r="BW32" s="316"/>
      <c r="BX32" s="316"/>
      <c r="BY32" s="316"/>
      <c r="BZ32" s="316"/>
      <c r="CA32" s="316"/>
      <c r="CB32" s="316"/>
      <c r="CC32" s="316"/>
      <c r="CD32" s="316"/>
      <c r="CE32" s="316"/>
      <c r="CF32" s="316"/>
      <c r="CG32" s="316"/>
      <c r="CH32" s="316"/>
      <c r="CI32" s="316"/>
      <c r="CJ32" s="316"/>
      <c r="CK32" s="317"/>
    </row>
    <row r="33" spans="2:89" ht="16.5" customHeight="1">
      <c r="B33" s="282"/>
      <c r="C33" s="283"/>
      <c r="D33" s="283"/>
      <c r="E33" s="283"/>
      <c r="F33" s="283"/>
      <c r="G33" s="283"/>
      <c r="H33" s="283"/>
      <c r="I33" s="283"/>
      <c r="J33" s="283"/>
      <c r="K33" s="284"/>
      <c r="L33" s="291">
        <f>IF(入力フォーム!P26="",IF(入力フォーム!I18="非課税、対象外",0,入力フォーム!I18),"（*"&amp;入力フォーム!I18*100&amp;"%）")</f>
        <v>0.1</v>
      </c>
      <c r="M33" s="292"/>
      <c r="N33" s="292"/>
      <c r="O33" s="292"/>
      <c r="P33" s="292"/>
      <c r="Q33" s="292"/>
      <c r="R33" s="292"/>
      <c r="S33" s="293"/>
      <c r="T33" s="26"/>
      <c r="U33" s="87"/>
      <c r="V33" s="85"/>
      <c r="W33" s="88"/>
      <c r="X33" s="87"/>
      <c r="Y33" s="85"/>
      <c r="Z33" s="88"/>
      <c r="AA33" s="87"/>
      <c r="AB33" s="85"/>
      <c r="AC33" s="86"/>
      <c r="AD33" s="20"/>
      <c r="AF33" s="264"/>
      <c r="AG33" s="265"/>
      <c r="AH33" s="265"/>
      <c r="AI33" s="265"/>
      <c r="AJ33" s="265"/>
      <c r="AK33" s="265"/>
      <c r="AL33" s="265"/>
      <c r="AM33" s="265"/>
      <c r="AN33" s="265"/>
      <c r="AO33" s="265"/>
      <c r="AP33" s="265"/>
      <c r="AQ33" s="265"/>
      <c r="AR33" s="266"/>
      <c r="AS33" s="84"/>
      <c r="AT33" s="85"/>
      <c r="AU33" s="85"/>
      <c r="AV33" s="85"/>
      <c r="AW33" s="86"/>
      <c r="AX33" s="26"/>
      <c r="AY33" s="87"/>
      <c r="AZ33" s="85"/>
      <c r="BA33" s="88"/>
      <c r="BB33" s="87"/>
      <c r="BC33" s="85"/>
      <c r="BD33" s="88"/>
      <c r="BE33" s="87"/>
      <c r="BF33" s="85"/>
      <c r="BG33" s="86"/>
      <c r="BH33" s="96"/>
      <c r="BJ33" s="271"/>
      <c r="BK33" s="272"/>
      <c r="BL33" s="272"/>
      <c r="BM33" s="272"/>
      <c r="BN33" s="272"/>
      <c r="BO33" s="272"/>
      <c r="BP33" s="273"/>
      <c r="BQ33" s="318"/>
      <c r="BR33" s="319"/>
      <c r="BS33" s="319"/>
      <c r="BT33" s="319"/>
      <c r="BU33" s="319"/>
      <c r="BV33" s="319"/>
      <c r="BW33" s="319"/>
      <c r="BX33" s="319"/>
      <c r="BY33" s="319"/>
      <c r="BZ33" s="319"/>
      <c r="CA33" s="319"/>
      <c r="CB33" s="319"/>
      <c r="CC33" s="319"/>
      <c r="CD33" s="319"/>
      <c r="CE33" s="319"/>
      <c r="CF33" s="319"/>
      <c r="CG33" s="319"/>
      <c r="CH33" s="319"/>
      <c r="CI33" s="319"/>
      <c r="CJ33" s="319"/>
      <c r="CK33" s="320"/>
    </row>
    <row r="34" spans="2:89" ht="16.5" customHeight="1">
      <c r="B34" s="279" t="str">
        <f>IF(OR(入力フォーム!I14="",入力フォーム!I14="※選択してください"),"",IF(入力フォーム!I27=0,"",入力フォーム!I27))</f>
        <v/>
      </c>
      <c r="C34" s="280"/>
      <c r="D34" s="280"/>
      <c r="E34" s="280"/>
      <c r="F34" s="280"/>
      <c r="G34" s="280"/>
      <c r="H34" s="280"/>
      <c r="I34" s="280"/>
      <c r="J34" s="280"/>
      <c r="K34" s="281"/>
      <c r="L34" s="294" t="s">
        <v>26</v>
      </c>
      <c r="M34" s="295"/>
      <c r="N34" s="295"/>
      <c r="O34" s="295"/>
      <c r="P34" s="295"/>
      <c r="Q34" s="295"/>
      <c r="R34" s="295"/>
      <c r="S34" s="296"/>
      <c r="T34" s="101"/>
      <c r="U34" s="102"/>
      <c r="V34" s="102"/>
      <c r="W34" s="102"/>
      <c r="X34" s="102"/>
      <c r="Y34" s="102"/>
      <c r="Z34" s="102"/>
      <c r="AA34" s="102"/>
      <c r="AB34" s="102"/>
      <c r="AC34" s="103"/>
      <c r="AF34" s="288"/>
      <c r="AG34" s="289"/>
      <c r="AH34" s="289"/>
      <c r="AI34" s="289"/>
      <c r="AJ34" s="289"/>
      <c r="AK34" s="289"/>
      <c r="AL34" s="289"/>
      <c r="AM34" s="289"/>
      <c r="AN34" s="289"/>
      <c r="AO34" s="289"/>
      <c r="AP34" s="289"/>
      <c r="AQ34" s="289"/>
      <c r="AR34" s="290"/>
      <c r="AS34" s="23"/>
      <c r="AT34" s="24"/>
      <c r="AU34" s="24"/>
      <c r="AV34" s="24"/>
      <c r="AW34" s="25"/>
      <c r="AX34" s="101"/>
      <c r="AY34" s="102"/>
      <c r="AZ34" s="102"/>
      <c r="BA34" s="102"/>
      <c r="BB34" s="102"/>
      <c r="BC34" s="102"/>
      <c r="BD34" s="102"/>
      <c r="BE34" s="102"/>
      <c r="BF34" s="102"/>
      <c r="BG34" s="103"/>
      <c r="BJ34" s="258" t="s">
        <v>18</v>
      </c>
      <c r="BK34" s="259"/>
      <c r="BL34" s="259"/>
      <c r="BM34" s="259"/>
      <c r="BN34" s="259"/>
      <c r="BO34" s="259"/>
      <c r="BP34" s="259"/>
      <c r="BQ34" s="259"/>
      <c r="BR34" s="259"/>
      <c r="BS34" s="260"/>
      <c r="BT34" s="261" t="str">
        <f>IF(入力フォーム!I45="","",入力フォーム!I45)</f>
        <v/>
      </c>
      <c r="BU34" s="262"/>
      <c r="BV34" s="262"/>
      <c r="BW34" s="262"/>
      <c r="BX34" s="262"/>
      <c r="BY34" s="262"/>
      <c r="BZ34" s="262"/>
      <c r="CA34" s="262"/>
      <c r="CB34" s="262"/>
      <c r="CC34" s="262"/>
      <c r="CD34" s="262"/>
      <c r="CE34" s="262"/>
      <c r="CF34" s="262"/>
      <c r="CG34" s="262"/>
      <c r="CH34" s="262"/>
      <c r="CI34" s="262"/>
      <c r="CJ34" s="262"/>
      <c r="CK34" s="263"/>
    </row>
    <row r="35" spans="2:89" ht="16.5" customHeight="1">
      <c r="B35" s="282"/>
      <c r="C35" s="283"/>
      <c r="D35" s="283"/>
      <c r="E35" s="283"/>
      <c r="F35" s="283"/>
      <c r="G35" s="283"/>
      <c r="H35" s="283"/>
      <c r="I35" s="283"/>
      <c r="J35" s="283"/>
      <c r="K35" s="284"/>
      <c r="L35" s="297"/>
      <c r="M35" s="298"/>
      <c r="N35" s="298"/>
      <c r="O35" s="298"/>
      <c r="P35" s="298"/>
      <c r="Q35" s="298"/>
      <c r="R35" s="298"/>
      <c r="S35" s="299"/>
      <c r="T35" s="26"/>
      <c r="U35" s="87"/>
      <c r="V35" s="85"/>
      <c r="W35" s="88"/>
      <c r="X35" s="87"/>
      <c r="Y35" s="85"/>
      <c r="Z35" s="88"/>
      <c r="AA35" s="87"/>
      <c r="AB35" s="85"/>
      <c r="AC35" s="86"/>
      <c r="AF35" s="264"/>
      <c r="AG35" s="265"/>
      <c r="AH35" s="265"/>
      <c r="AI35" s="265"/>
      <c r="AJ35" s="265"/>
      <c r="AK35" s="265"/>
      <c r="AL35" s="265"/>
      <c r="AM35" s="265"/>
      <c r="AN35" s="265"/>
      <c r="AO35" s="265"/>
      <c r="AP35" s="265"/>
      <c r="AQ35" s="265"/>
      <c r="AR35" s="266"/>
      <c r="AS35" s="84"/>
      <c r="AT35" s="85"/>
      <c r="AU35" s="85"/>
      <c r="AV35" s="85"/>
      <c r="AW35" s="86"/>
      <c r="AX35" s="26"/>
      <c r="AY35" s="87"/>
      <c r="AZ35" s="85"/>
      <c r="BA35" s="88"/>
      <c r="BB35" s="87"/>
      <c r="BC35" s="85"/>
      <c r="BD35" s="88"/>
      <c r="BE35" s="87"/>
      <c r="BF35" s="85"/>
      <c r="BG35" s="86"/>
    </row>
    <row r="36" spans="2:89" ht="18" customHeight="1">
      <c r="B36" s="27"/>
      <c r="C36" s="27"/>
      <c r="D36" s="27"/>
      <c r="E36" s="27"/>
      <c r="F36" s="27"/>
      <c r="G36" s="27"/>
      <c r="H36" s="27"/>
      <c r="I36" s="27"/>
      <c r="J36" s="27"/>
      <c r="K36" s="27"/>
      <c r="L36" s="267" t="s">
        <v>35</v>
      </c>
      <c r="M36" s="267"/>
      <c r="N36" s="267"/>
      <c r="O36" s="267"/>
      <c r="P36" s="267"/>
      <c r="Q36" s="267"/>
      <c r="R36" s="267"/>
      <c r="S36" s="267"/>
      <c r="T36" s="267"/>
      <c r="U36" s="267"/>
      <c r="V36" s="267"/>
      <c r="W36" s="267"/>
      <c r="X36" s="267"/>
      <c r="Y36" s="267"/>
      <c r="Z36" s="267"/>
      <c r="AA36" s="267"/>
      <c r="AB36" s="267"/>
      <c r="AC36" s="267"/>
      <c r="AS36" s="268" t="s">
        <v>20</v>
      </c>
      <c r="AT36" s="269"/>
      <c r="AU36" s="269"/>
      <c r="AV36" s="269"/>
      <c r="AW36" s="270"/>
      <c r="AX36" s="95"/>
      <c r="AY36" s="96"/>
      <c r="AZ36" s="96"/>
      <c r="BA36" s="96"/>
      <c r="BB36" s="96"/>
      <c r="BC36" s="96"/>
      <c r="BD36" s="96"/>
      <c r="BE36" s="96"/>
      <c r="BF36" s="96"/>
      <c r="BG36" s="97"/>
      <c r="BM36" s="274"/>
      <c r="BN36" s="275"/>
      <c r="BO36" s="275"/>
      <c r="BP36" s="275"/>
      <c r="BQ36" s="276"/>
      <c r="BR36" s="277"/>
      <c r="BS36" s="275"/>
      <c r="BT36" s="275"/>
      <c r="BU36" s="275"/>
      <c r="BV36" s="278"/>
      <c r="BW36" s="274"/>
      <c r="BX36" s="275"/>
      <c r="BY36" s="275"/>
      <c r="BZ36" s="275"/>
      <c r="CA36" s="278"/>
      <c r="CB36" s="274"/>
      <c r="CC36" s="275"/>
      <c r="CD36" s="275"/>
      <c r="CE36" s="275"/>
      <c r="CF36" s="278"/>
      <c r="CG36" s="274"/>
      <c r="CH36" s="275"/>
      <c r="CI36" s="275"/>
      <c r="CJ36" s="275"/>
      <c r="CK36" s="278"/>
    </row>
    <row r="37" spans="2:89" ht="18" customHeight="1">
      <c r="B37" s="223" t="s">
        <v>71</v>
      </c>
      <c r="C37" s="224"/>
      <c r="D37" s="229" t="s">
        <v>75</v>
      </c>
      <c r="E37" s="230"/>
      <c r="F37" s="230"/>
      <c r="G37" s="230"/>
      <c r="H37" s="233">
        <f>入力フォーム!I30*100</f>
        <v>100</v>
      </c>
      <c r="I37" s="233"/>
      <c r="J37" s="233"/>
      <c r="K37" s="235" t="s">
        <v>36</v>
      </c>
      <c r="L37" s="235"/>
      <c r="M37" s="235"/>
      <c r="N37" s="235"/>
      <c r="O37" s="235"/>
      <c r="P37" s="235"/>
      <c r="Q37" s="235"/>
      <c r="R37" s="235"/>
      <c r="S37" s="237"/>
      <c r="V37" s="239" t="s">
        <v>38</v>
      </c>
      <c r="W37" s="240"/>
      <c r="X37" s="240"/>
      <c r="Y37" s="240"/>
      <c r="Z37" s="240"/>
      <c r="AA37" s="240"/>
      <c r="AB37" s="240"/>
      <c r="AC37" s="241"/>
      <c r="AS37" s="271"/>
      <c r="AT37" s="272"/>
      <c r="AU37" s="272"/>
      <c r="AV37" s="272"/>
      <c r="AW37" s="273"/>
      <c r="AX37" s="26"/>
      <c r="AY37" s="87"/>
      <c r="AZ37" s="85"/>
      <c r="BA37" s="88"/>
      <c r="BB37" s="87"/>
      <c r="BC37" s="85"/>
      <c r="BD37" s="88"/>
      <c r="BE37" s="87"/>
      <c r="BF37" s="85"/>
      <c r="BG37" s="86"/>
      <c r="BM37" s="101"/>
      <c r="BN37" s="102"/>
      <c r="BO37" s="102"/>
      <c r="BP37" s="102"/>
      <c r="BQ37" s="28"/>
      <c r="BR37" s="29"/>
      <c r="BS37" s="102"/>
      <c r="BT37" s="102"/>
      <c r="BU37" s="102"/>
      <c r="BV37" s="103"/>
      <c r="BW37" s="101"/>
      <c r="BX37" s="102"/>
      <c r="BY37" s="102"/>
      <c r="BZ37" s="102"/>
      <c r="CA37" s="103"/>
      <c r="CB37" s="101"/>
      <c r="CC37" s="102"/>
      <c r="CD37" s="102"/>
      <c r="CE37" s="102"/>
      <c r="CF37" s="103"/>
      <c r="CG37" s="101"/>
      <c r="CH37" s="102"/>
      <c r="CI37" s="102"/>
      <c r="CJ37" s="102"/>
      <c r="CK37" s="103"/>
    </row>
    <row r="38" spans="2:89" ht="9" customHeight="1">
      <c r="B38" s="225"/>
      <c r="C38" s="226"/>
      <c r="D38" s="231"/>
      <c r="E38" s="232"/>
      <c r="F38" s="232"/>
      <c r="G38" s="232"/>
      <c r="H38" s="234"/>
      <c r="I38" s="234"/>
      <c r="J38" s="234"/>
      <c r="K38" s="236"/>
      <c r="L38" s="236"/>
      <c r="M38" s="236"/>
      <c r="N38" s="236"/>
      <c r="O38" s="236"/>
      <c r="P38" s="236"/>
      <c r="Q38" s="236"/>
      <c r="R38" s="236"/>
      <c r="S38" s="238"/>
      <c r="V38" s="242" t="str">
        <f>IF(入力フォーム!I14="契約","①契約","１契約")</f>
        <v>１契約</v>
      </c>
      <c r="W38" s="243"/>
      <c r="X38" s="243"/>
      <c r="Y38" s="248" t="str">
        <f>IF(入力フォーム!I14="単価契約","②単契","２単契")</f>
        <v>２単契</v>
      </c>
      <c r="Z38" s="248"/>
      <c r="AA38" s="248" t="str">
        <f>IF(入力フォーム!I14="無契約","③無契","３無契")</f>
        <v>３無契</v>
      </c>
      <c r="AB38" s="248"/>
      <c r="AC38" s="251"/>
      <c r="BM38" s="95"/>
      <c r="BN38" s="96"/>
      <c r="BO38" s="96"/>
      <c r="BP38" s="96"/>
      <c r="BQ38" s="30"/>
      <c r="BR38" s="31"/>
      <c r="BS38" s="96"/>
      <c r="BT38" s="96"/>
      <c r="BU38" s="96"/>
      <c r="BV38" s="97"/>
      <c r="BW38" s="95"/>
      <c r="BX38" s="96"/>
      <c r="BY38" s="96"/>
      <c r="BZ38" s="96"/>
      <c r="CA38" s="97"/>
      <c r="CB38" s="95"/>
      <c r="CC38" s="96"/>
      <c r="CD38" s="96"/>
      <c r="CE38" s="96"/>
      <c r="CF38" s="97"/>
      <c r="CG38" s="95"/>
      <c r="CH38" s="96"/>
      <c r="CI38" s="96"/>
      <c r="CJ38" s="96"/>
      <c r="CK38" s="97"/>
    </row>
    <row r="39" spans="2:89" ht="9" customHeight="1">
      <c r="B39" s="225"/>
      <c r="C39" s="226"/>
      <c r="D39" s="254" t="s">
        <v>76</v>
      </c>
      <c r="E39" s="255"/>
      <c r="F39" s="255"/>
      <c r="G39" s="255"/>
      <c r="H39" s="214">
        <f>入力フォーム!I31*100</f>
        <v>0</v>
      </c>
      <c r="I39" s="214"/>
      <c r="J39" s="214"/>
      <c r="K39" s="216" t="s">
        <v>36</v>
      </c>
      <c r="L39" s="216"/>
      <c r="M39" s="218">
        <f>IF(入力フォーム!I32="",120,入力フォーム!I32)</f>
        <v>60</v>
      </c>
      <c r="N39" s="218"/>
      <c r="O39" s="218"/>
      <c r="P39" s="218"/>
      <c r="Q39" s="218"/>
      <c r="R39" s="218"/>
      <c r="S39" s="219"/>
      <c r="V39" s="244"/>
      <c r="W39" s="245"/>
      <c r="X39" s="245"/>
      <c r="Y39" s="249"/>
      <c r="Z39" s="249"/>
      <c r="AA39" s="249"/>
      <c r="AB39" s="249"/>
      <c r="AC39" s="252"/>
      <c r="BM39" s="95"/>
      <c r="BN39" s="96"/>
      <c r="BO39" s="96"/>
      <c r="BP39" s="96"/>
      <c r="BQ39" s="30"/>
      <c r="BR39" s="31"/>
      <c r="BS39" s="96"/>
      <c r="BT39" s="96"/>
      <c r="BU39" s="96"/>
      <c r="BV39" s="97"/>
      <c r="BW39" s="95"/>
      <c r="BX39" s="96"/>
      <c r="BY39" s="96"/>
      <c r="BZ39" s="96"/>
      <c r="CA39" s="97"/>
      <c r="CB39" s="95"/>
      <c r="CC39" s="96"/>
      <c r="CD39" s="96"/>
      <c r="CE39" s="96"/>
      <c r="CF39" s="97"/>
      <c r="CG39" s="95"/>
      <c r="CH39" s="96"/>
      <c r="CI39" s="96"/>
      <c r="CJ39" s="96"/>
      <c r="CK39" s="97"/>
    </row>
    <row r="40" spans="2:89" ht="18" customHeight="1">
      <c r="B40" s="227"/>
      <c r="C40" s="228"/>
      <c r="D40" s="256"/>
      <c r="E40" s="257"/>
      <c r="F40" s="257"/>
      <c r="G40" s="257"/>
      <c r="H40" s="215"/>
      <c r="I40" s="215"/>
      <c r="J40" s="215"/>
      <c r="K40" s="217"/>
      <c r="L40" s="217"/>
      <c r="M40" s="220"/>
      <c r="N40" s="220"/>
      <c r="O40" s="220"/>
      <c r="P40" s="220"/>
      <c r="Q40" s="220"/>
      <c r="R40" s="220"/>
      <c r="S40" s="221"/>
      <c r="V40" s="246"/>
      <c r="W40" s="247"/>
      <c r="X40" s="247"/>
      <c r="Y40" s="250"/>
      <c r="Z40" s="250"/>
      <c r="AA40" s="250"/>
      <c r="AB40" s="250"/>
      <c r="AC40" s="253"/>
      <c r="AI40" s="34"/>
      <c r="AQ40" s="222"/>
      <c r="AR40" s="222"/>
      <c r="AS40" s="222"/>
      <c r="AT40" s="222"/>
      <c r="AU40" s="222"/>
      <c r="AV40" s="222"/>
      <c r="AW40" s="222"/>
      <c r="AX40" s="222"/>
      <c r="AY40" s="222"/>
      <c r="AZ40" s="222"/>
      <c r="BA40" s="222"/>
      <c r="BB40" s="222"/>
      <c r="BC40" s="222"/>
      <c r="BD40" s="222"/>
      <c r="BE40" s="222"/>
      <c r="BF40" s="222"/>
      <c r="BG40" s="222"/>
      <c r="BM40" s="98"/>
      <c r="BN40" s="99"/>
      <c r="BO40" s="99"/>
      <c r="BP40" s="99"/>
      <c r="BQ40" s="32"/>
      <c r="BR40" s="33"/>
      <c r="BS40" s="99"/>
      <c r="BT40" s="99"/>
      <c r="BU40" s="99"/>
      <c r="BV40" s="100"/>
      <c r="BW40" s="98"/>
      <c r="BX40" s="99"/>
      <c r="BY40" s="99"/>
      <c r="BZ40" s="99"/>
      <c r="CA40" s="100"/>
      <c r="CB40" s="98"/>
      <c r="CC40" s="99"/>
      <c r="CD40" s="99"/>
      <c r="CE40" s="99"/>
      <c r="CF40" s="100"/>
      <c r="CG40" s="98"/>
      <c r="CH40" s="99"/>
      <c r="CI40" s="99"/>
      <c r="CJ40" s="99"/>
      <c r="CK40" s="100"/>
    </row>
  </sheetData>
  <sheetProtection algorithmName="SHA-512" hashValue="P5jsj0EldN6Oclt0/DzkqTq0fFkdg74wwlBWGtC2wz2hk5WxSiG0vigOY0l4FBb5w+JWvcZzuXzmUyVuw5B68w==" saltValue="JCgVEuTs9Xo9rdjww1IlKA==" spinCount="100000" sheet="1" objects="1" selectLockedCells="1" selectUnlockedCells="1"/>
  <mergeCells count="124">
    <mergeCell ref="BQ11:CI12"/>
    <mergeCell ref="CJ11:CK12"/>
    <mergeCell ref="B13:K13"/>
    <mergeCell ref="L13:AC13"/>
    <mergeCell ref="AF13:AS13"/>
    <mergeCell ref="AT13:BG13"/>
    <mergeCell ref="B9:X9"/>
    <mergeCell ref="AG9:BF10"/>
    <mergeCell ref="BK9:BL12"/>
    <mergeCell ref="BM9:BP10"/>
    <mergeCell ref="BQ9:CK10"/>
    <mergeCell ref="F11:X11"/>
    <mergeCell ref="AF11:AI11"/>
    <mergeCell ref="AJ11:BA11"/>
    <mergeCell ref="BB11:BG11"/>
    <mergeCell ref="BM11:BP12"/>
    <mergeCell ref="CE14:CK14"/>
    <mergeCell ref="BJ15:BN15"/>
    <mergeCell ref="BO15:BV15"/>
    <mergeCell ref="BX15:CB16"/>
    <mergeCell ref="CC15:CJ16"/>
    <mergeCell ref="BJ16:BS17"/>
    <mergeCell ref="B14:K14"/>
    <mergeCell ref="L14:AC14"/>
    <mergeCell ref="AF14:AS14"/>
    <mergeCell ref="AT14:BG14"/>
    <mergeCell ref="BJ14:BN14"/>
    <mergeCell ref="BO14:BX14"/>
    <mergeCell ref="B16:K16"/>
    <mergeCell ref="L16:S17"/>
    <mergeCell ref="T16:AC16"/>
    <mergeCell ref="AF16:AR17"/>
    <mergeCell ref="AS16:AW17"/>
    <mergeCell ref="AX16:BG17"/>
    <mergeCell ref="B17:K17"/>
    <mergeCell ref="T17:AC17"/>
    <mergeCell ref="BY14:CD14"/>
    <mergeCell ref="CE18:CK18"/>
    <mergeCell ref="AF19:AR19"/>
    <mergeCell ref="BJ19:BP19"/>
    <mergeCell ref="BQ19:BZ19"/>
    <mergeCell ref="CA19:CD19"/>
    <mergeCell ref="CE19:CK19"/>
    <mergeCell ref="B18:K19"/>
    <mergeCell ref="L18:S19"/>
    <mergeCell ref="AF18:AR18"/>
    <mergeCell ref="BJ18:BP18"/>
    <mergeCell ref="BQ18:BZ18"/>
    <mergeCell ref="CA18:CD18"/>
    <mergeCell ref="AF22:AR22"/>
    <mergeCell ref="BQ22:CK24"/>
    <mergeCell ref="AF23:AR23"/>
    <mergeCell ref="B24:K25"/>
    <mergeCell ref="L24:S24"/>
    <mergeCell ref="AF24:AR24"/>
    <mergeCell ref="L25:S25"/>
    <mergeCell ref="AF25:AR25"/>
    <mergeCell ref="B20:K21"/>
    <mergeCell ref="L20:S20"/>
    <mergeCell ref="AF20:AR20"/>
    <mergeCell ref="BJ20:BP24"/>
    <mergeCell ref="BQ20:BS21"/>
    <mergeCell ref="BT20:CK21"/>
    <mergeCell ref="L21:S21"/>
    <mergeCell ref="AF21:AR21"/>
    <mergeCell ref="B22:K23"/>
    <mergeCell ref="L22:S23"/>
    <mergeCell ref="B26:K27"/>
    <mergeCell ref="L26:S27"/>
    <mergeCell ref="AF26:AR26"/>
    <mergeCell ref="BJ26:CK26"/>
    <mergeCell ref="AF27:AR27"/>
    <mergeCell ref="BJ27:BP27"/>
    <mergeCell ref="BQ27:BZ27"/>
    <mergeCell ref="CA27:CD27"/>
    <mergeCell ref="CE27:CK27"/>
    <mergeCell ref="B32:K33"/>
    <mergeCell ref="L32:S32"/>
    <mergeCell ref="AF32:AR32"/>
    <mergeCell ref="L33:S33"/>
    <mergeCell ref="AF33:AR33"/>
    <mergeCell ref="B34:K35"/>
    <mergeCell ref="L34:S35"/>
    <mergeCell ref="AF34:AR34"/>
    <mergeCell ref="CE28:CK28"/>
    <mergeCell ref="AF29:AR29"/>
    <mergeCell ref="BJ29:BP33"/>
    <mergeCell ref="BQ29:BS30"/>
    <mergeCell ref="BT29:CK30"/>
    <mergeCell ref="B30:K31"/>
    <mergeCell ref="L30:S31"/>
    <mergeCell ref="AF30:AR30"/>
    <mergeCell ref="AF31:AR31"/>
    <mergeCell ref="BQ31:CK33"/>
    <mergeCell ref="B28:K29"/>
    <mergeCell ref="L28:S29"/>
    <mergeCell ref="AF28:AR28"/>
    <mergeCell ref="BJ28:BP28"/>
    <mergeCell ref="BQ28:BZ28"/>
    <mergeCell ref="CA28:CD28"/>
    <mergeCell ref="BJ34:BS34"/>
    <mergeCell ref="BT34:CK34"/>
    <mergeCell ref="AF35:AR35"/>
    <mergeCell ref="L36:AC36"/>
    <mergeCell ref="AS36:AW37"/>
    <mergeCell ref="BM36:BQ36"/>
    <mergeCell ref="BR36:BV36"/>
    <mergeCell ref="BW36:CA36"/>
    <mergeCell ref="CB36:CF36"/>
    <mergeCell ref="CG36:CK36"/>
    <mergeCell ref="H39:J40"/>
    <mergeCell ref="K39:L40"/>
    <mergeCell ref="M39:S40"/>
    <mergeCell ref="AQ40:BG40"/>
    <mergeCell ref="B37:C40"/>
    <mergeCell ref="D37:G38"/>
    <mergeCell ref="H37:J38"/>
    <mergeCell ref="K37:L38"/>
    <mergeCell ref="M37:S38"/>
    <mergeCell ref="V37:AC37"/>
    <mergeCell ref="V38:X40"/>
    <mergeCell ref="Y38:Z40"/>
    <mergeCell ref="AA38:AC40"/>
    <mergeCell ref="D39:G40"/>
  </mergeCells>
  <phoneticPr fontId="1"/>
  <pageMargins left="0.23622047244094491" right="3.937007874015748E-2" top="1.3385826771653544" bottom="0" header="0.31496062992125984" footer="0.31496062992125984"/>
  <pageSetup paperSize="9" scale="99"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 id="{06E4E220-9A46-4938-8C34-7825953871B5}">
            <xm:f>入力フォーム!$I$14&lt;&gt;"契約"</xm:f>
            <x14:dxf>
              <fill>
                <patternFill patternType="mediumGray"/>
              </fill>
            </x14:dxf>
          </x14:cfRule>
          <xm:sqref>B18:AC23 B26:AC29</xm:sqref>
        </x14:conditionalFormatting>
        <x14:conditionalFormatting xmlns:xm="http://schemas.microsoft.com/office/excel/2006/main">
          <x14:cfRule type="expression" priority="4" id="{C8646074-7CFD-4CD0-8617-14956B3C71C6}">
            <xm:f>OR(入力フォーム!$I$14="無契約",入力フォーム!$I$14="")</xm:f>
            <x14:dxf>
              <fill>
                <patternFill patternType="mediumGray"/>
              </fill>
            </x14:dxf>
          </x14:cfRule>
          <xm:sqref>AT13:AT14</xm:sqref>
        </x14:conditionalFormatting>
        <x14:conditionalFormatting xmlns:xm="http://schemas.microsoft.com/office/excel/2006/main">
          <x14:cfRule type="expression" priority="2" id="{718C9AC3-0F2F-421C-B275-CE3834A25A7F}">
            <xm:f>OR(入力フォーム!$I$14="※選択してください",入力フォーム!$I$14="")</xm:f>
            <x14:dxf>
              <font>
                <color auto="1"/>
              </font>
              <fill>
                <patternFill patternType="mediumGray">
                  <fgColor auto="1"/>
                  <bgColor auto="1"/>
                </patternFill>
              </fill>
            </x14:dxf>
          </x14:cfRule>
          <xm:sqref>B18:K35 T18:AC35</xm:sqref>
        </x14:conditionalFormatting>
        <x14:conditionalFormatting xmlns:xm="http://schemas.microsoft.com/office/excel/2006/main">
          <x14:cfRule type="expression" priority="1" id="{A2F214DA-1E55-4C4F-9507-D66927655E91}">
            <xm:f>OR(入力フォーム!$I$14="",入力フォーム!$I$14="※選択してください")</xm:f>
            <x14:dxf>
              <font>
                <color auto="1"/>
              </font>
              <fill>
                <patternFill patternType="mediumGray">
                  <fgColor auto="1"/>
                  <bgColor auto="1"/>
                </patternFill>
              </fill>
            </x14:dxf>
          </x14:cfRule>
          <xm:sqref>L18:S35 B16:AC17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入力例（最初にご確認ください）</vt:lpstr>
      <vt:lpstr>入力フォーム</vt:lpstr>
      <vt:lpstr>請求書</vt:lpstr>
      <vt:lpstr>請求書!Print_Area</vt:lpstr>
      <vt:lpstr>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daisue</dc:creator>
  <cp:lastModifiedBy>daisue1</cp:lastModifiedBy>
  <cp:lastPrinted>2024-07-01T05:40:17Z</cp:lastPrinted>
  <dcterms:created xsi:type="dcterms:W3CDTF">2017-06-08T05:37:23Z</dcterms:created>
  <dcterms:modified xsi:type="dcterms:W3CDTF">2024-08-07T02:15:16Z</dcterms:modified>
</cp:coreProperties>
</file>